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1340" windowHeight="8835"/>
  </bookViews>
  <sheets>
    <sheet name="dati" sheetId="1" r:id="rId1"/>
    <sheet name="Prezzo" sheetId="8" r:id="rId2"/>
    <sheet name="regressione" sheetId="5" r:id="rId3"/>
    <sheet name="Dispersione" sheetId="7" r:id="rId4"/>
  </sheets>
  <calcPr calcId="145621"/>
</workbook>
</file>

<file path=xl/calcChain.xml><?xml version="1.0" encoding="utf-8"?>
<calcChain xmlns="http://schemas.openxmlformats.org/spreadsheetml/2006/main">
  <c r="S10" i="1" l="1"/>
  <c r="T11" i="1" s="1"/>
  <c r="S12" i="1"/>
  <c r="S14" i="1" s="1"/>
  <c r="T9" i="1"/>
  <c r="S9" i="1"/>
  <c r="S11" i="1" s="1"/>
  <c r="U8" i="1"/>
  <c r="T8" i="1"/>
  <c r="R7" i="1"/>
  <c r="R8" i="1" s="1"/>
  <c r="R9" i="1" s="1"/>
  <c r="R10" i="1" s="1"/>
  <c r="R11" i="1" s="1"/>
  <c r="R12" i="1" s="1"/>
  <c r="C10" i="1"/>
  <c r="D11" i="1" s="1"/>
  <c r="C12" i="1"/>
  <c r="C14" i="1" s="1"/>
  <c r="C9" i="1"/>
  <c r="D10" i="1" s="1"/>
  <c r="D9" i="1"/>
  <c r="D8" i="1"/>
  <c r="E8" i="1"/>
  <c r="B7" i="1"/>
  <c r="B8" i="1" s="1"/>
  <c r="C45" i="5"/>
  <c r="T13" i="1"/>
  <c r="S23" i="1"/>
  <c r="T24" i="1" s="1"/>
  <c r="T22" i="1"/>
  <c r="S25" i="1"/>
  <c r="T26" i="1"/>
  <c r="E9" i="1" l="1"/>
  <c r="B9" i="1"/>
  <c r="B10" i="1" s="1"/>
  <c r="D15" i="1"/>
  <c r="C16" i="1"/>
  <c r="S16" i="1"/>
  <c r="T15" i="1"/>
  <c r="S13" i="1"/>
  <c r="U14" i="1" s="1"/>
  <c r="U11" i="1"/>
  <c r="T12" i="1"/>
  <c r="U12" i="1"/>
  <c r="U10" i="1"/>
  <c r="U9" i="1"/>
  <c r="D13" i="1"/>
  <c r="C11" i="1"/>
  <c r="B11" i="1" s="1"/>
  <c r="B12" i="1" s="1"/>
  <c r="T10" i="1"/>
  <c r="E10" i="1"/>
  <c r="D17" i="1" l="1"/>
  <c r="C18" i="1"/>
  <c r="T14" i="1"/>
  <c r="S15" i="1"/>
  <c r="U13" i="1"/>
  <c r="S18" i="1"/>
  <c r="T17" i="1"/>
  <c r="C13" i="1"/>
  <c r="D12" i="1"/>
  <c r="E11" i="1"/>
  <c r="E12" i="1"/>
  <c r="R13" i="1"/>
  <c r="R14" i="1" s="1"/>
  <c r="T19" i="1" l="1"/>
  <c r="S20" i="1"/>
  <c r="D19" i="1"/>
  <c r="C20" i="1"/>
  <c r="D14" i="1"/>
  <c r="E13" i="1"/>
  <c r="C15" i="1"/>
  <c r="E14" i="1"/>
  <c r="B13" i="1"/>
  <c r="B14" i="1" s="1"/>
  <c r="U15" i="1"/>
  <c r="T16" i="1"/>
  <c r="S17" i="1"/>
  <c r="U18" i="1" s="1"/>
  <c r="R15" i="1"/>
  <c r="R16" i="1" s="1"/>
  <c r="U16" i="1"/>
  <c r="R17" i="1" l="1"/>
  <c r="R18" i="1" s="1"/>
  <c r="D16" i="1"/>
  <c r="E15" i="1"/>
  <c r="C17" i="1"/>
  <c r="E16" i="1"/>
  <c r="C22" i="1"/>
  <c r="D21" i="1"/>
  <c r="B15" i="1"/>
  <c r="B16" i="1" s="1"/>
  <c r="R19" i="1"/>
  <c r="R20" i="1" s="1"/>
  <c r="R21" i="1" s="1"/>
  <c r="U17" i="1"/>
  <c r="T18" i="1"/>
  <c r="S19" i="1"/>
  <c r="U20" i="1" s="1"/>
  <c r="S22" i="1"/>
  <c r="U21" i="1"/>
  <c r="T21" i="1"/>
  <c r="C24" i="1" l="1"/>
  <c r="D23" i="1"/>
  <c r="T23" i="1"/>
  <c r="U23" i="1"/>
  <c r="S24" i="1"/>
  <c r="U22" i="1"/>
  <c r="R22" i="1"/>
  <c r="R23" i="1" s="1"/>
  <c r="E17" i="1"/>
  <c r="C19" i="1"/>
  <c r="D18" i="1"/>
  <c r="E18" i="1"/>
  <c r="U19" i="1"/>
  <c r="T20" i="1"/>
  <c r="B17" i="1"/>
  <c r="B18" i="1" s="1"/>
  <c r="R24" i="1" l="1"/>
  <c r="R25" i="1" s="1"/>
  <c r="C21" i="1"/>
  <c r="D20" i="1"/>
  <c r="E19" i="1"/>
  <c r="E20" i="1"/>
  <c r="T25" i="1"/>
  <c r="S26" i="1"/>
  <c r="U24" i="1"/>
  <c r="U25" i="1"/>
  <c r="B19" i="1"/>
  <c r="B20" i="1" s="1"/>
  <c r="B21" i="1" s="1"/>
  <c r="B22" i="1" s="1"/>
  <c r="C26" i="1"/>
  <c r="D25" i="1"/>
  <c r="U26" i="1" l="1"/>
  <c r="U28" i="1" s="1"/>
  <c r="U31" i="1" s="1"/>
  <c r="S28" i="1"/>
  <c r="S29" i="1"/>
  <c r="S33" i="1"/>
  <c r="R26" i="1"/>
  <c r="C23" i="1"/>
  <c r="B23" i="1" s="1"/>
  <c r="B24" i="1" s="1"/>
  <c r="E21" i="1"/>
  <c r="D22" i="1"/>
  <c r="E22" i="1"/>
  <c r="U33" i="1" l="1"/>
  <c r="U29" i="1"/>
  <c r="D24" i="1"/>
  <c r="E23" i="1"/>
  <c r="C25" i="1"/>
  <c r="E24" i="1"/>
  <c r="E25" i="1" l="1"/>
  <c r="D26" i="1"/>
  <c r="C29" i="1"/>
  <c r="E26" i="1"/>
  <c r="C28" i="1"/>
  <c r="B25" i="1"/>
  <c r="B26" i="1" s="1"/>
  <c r="C33" i="1"/>
  <c r="E28" i="1" l="1"/>
  <c r="E31" i="1" s="1"/>
  <c r="E33" i="1"/>
  <c r="E29" i="1"/>
</calcChain>
</file>

<file path=xl/sharedStrings.xml><?xml version="1.0" encoding="utf-8"?>
<sst xmlns="http://schemas.openxmlformats.org/spreadsheetml/2006/main" count="101" uniqueCount="85">
  <si>
    <t>tempo</t>
  </si>
  <si>
    <t>prezzo</t>
  </si>
  <si>
    <t>rendimento</t>
  </si>
  <si>
    <t>settimanale</t>
  </si>
  <si>
    <t>bi-settimanale</t>
  </si>
  <si>
    <t>varianza</t>
  </si>
  <si>
    <t>MEC</t>
  </si>
  <si>
    <t>autocorrelazione</t>
  </si>
  <si>
    <t>E' un titolo facilmente prevedibile</t>
  </si>
  <si>
    <t>Su orizzonte settimanale, il titolo registra una performance opposta a quella</t>
  </si>
  <si>
    <t>della settimana precedente</t>
  </si>
  <si>
    <t>Su orizzonte bisettimanale, una volta stabilita una tendenza, il titolo registra</t>
  </si>
  <si>
    <t>una performance nella stessa direzione dei 15 giorni precedenti</t>
  </si>
  <si>
    <t>R(t)</t>
  </si>
  <si>
    <t>R(t-1)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</si>
  <si>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</si>
  <si>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</si>
  <si>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</si>
  <si>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</si>
  <si>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</si>
  <si>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</si>
  <si>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</si>
  <si>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</si>
  <si>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</si>
  <si>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</si>
  <si>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</si>
  <si>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</si>
  <si>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</si>
  <si>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</si>
  <si>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</si>
  <si>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</si>
  <si>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</si>
  <si>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</si>
  <si>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</si>
  <si>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</si>
  <si>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</si>
  <si>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</si>
  <si>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</si>
  <si>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</si>
  <si>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</si>
  <si>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RESIDUAL OUTPUT</t>
  </si>
  <si>
    <t>Observation</t>
  </si>
  <si>
    <t>Predicted Y</t>
  </si>
  <si>
    <t>Residuals</t>
  </si>
  <si>
    <t>epsilon (t)</t>
  </si>
  <si>
    <t>dev std</t>
  </si>
  <si>
    <t>il rendimento bisettimanale è poco volatile</t>
  </si>
  <si>
    <t>il rendimento monosettimanale è molto volatile</t>
  </si>
  <si>
    <t>Senza inversione di tendenza:</t>
  </si>
  <si>
    <t>rho = -0.3 (vedi anche output regressione)</t>
  </si>
  <si>
    <t>possibile inserire inversione di tendenza (C21 --&gt; -0.04)</t>
  </si>
  <si>
    <t>OUTPUT RIEPILOGO</t>
  </si>
  <si>
    <t>Statistica della regressione</t>
  </si>
  <si>
    <t>R multiplo</t>
  </si>
  <si>
    <t>R al quadrato</t>
  </si>
  <si>
    <t>R al quadrato corretto</t>
  </si>
  <si>
    <t>Errore standard</t>
  </si>
  <si>
    <t>Osservazioni</t>
  </si>
  <si>
    <t>ANALISI VARIANZA</t>
  </si>
  <si>
    <t>Regressione</t>
  </si>
  <si>
    <t>Residuo</t>
  </si>
  <si>
    <t>Totale</t>
  </si>
  <si>
    <t>Intercetta</t>
  </si>
  <si>
    <t>gdl</t>
  </si>
  <si>
    <t>SQ</t>
  </si>
  <si>
    <t>MQ</t>
  </si>
  <si>
    <t>Significatività F</t>
  </si>
  <si>
    <t>Coefficienti</t>
  </si>
  <si>
    <t>Stat t</t>
  </si>
  <si>
    <t>Valore di significatività</t>
  </si>
  <si>
    <t>Inferiore 95%</t>
  </si>
  <si>
    <t>Superiore 95%</t>
  </si>
  <si>
    <t>Inferiore 95,0%</t>
  </si>
  <si>
    <t>Superiore 95,0%</t>
  </si>
  <si>
    <t>Variabile X 1</t>
  </si>
  <si>
    <t>OUTPUT RESIDUI</t>
  </si>
  <si>
    <t>Osservazione</t>
  </si>
  <si>
    <t>Y prevista</t>
  </si>
  <si>
    <t>Residui</t>
  </si>
  <si>
    <t>1. Inventare i rendimenti in modo che siano NON indipendenti</t>
  </si>
  <si>
    <t>2. Calcolare i rendimenti biperiodali (si possono sommare poiché sono logrendimenti)</t>
  </si>
  <si>
    <t>Ad esempio ogni rendimento è un multiplo fisso del secondo precedente</t>
  </si>
  <si>
    <t>3. Calcolare i prezzi e vedere dal grafico che sono prevedibili</t>
  </si>
  <si>
    <t>VEDI GRAFICO PREZZO</t>
  </si>
  <si>
    <t>4. Vedere cosa succede se il titolo diventa imprevedibile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</si>
</sst>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([$€-2]* #,##0.00_);_([$€-2]* \(#,##0.00\);_([$€-2]* &quot;-&quot;??_)"/>
    <numFmt numFmtId="166" formatCode="0.00000"/>
    <numFmt numFmtId="167" formatCode="0.0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9">
    <xf numFmtId="0" fontId="0" fillId="0" borderId="0" xfId="0"/>
    <xf numFmtId="2" fontId="0" fillId="0" borderId="0" xfId="0" applyNumberFormat="1"/>
    <xf numFmtId="2" fontId="3" fillId="0" borderId="1" xfId="0" applyNumberFormat="1" applyFont="1" applyFill="1" applyBorder="1" applyAlignment="1">
      <alignment horizontal="centerContinuous"/>
    </xf>
    <xf numFmtId="2" fontId="0" fillId="0" borderId="0" xfId="0" applyNumberFormat="1" applyFill="1" applyBorder="1" applyAlignment="1"/>
    <xf numFmtId="2" fontId="0" fillId="0" borderId="2" xfId="0" applyNumberFormat="1" applyFill="1" applyBorder="1" applyAlignment="1"/>
    <xf numFmtId="2" fontId="3" fillId="0" borderId="1" xfId="0" applyNumberFormat="1" applyFont="1" applyFill="1" applyBorder="1" applyAlignment="1">
      <alignment horizontal="center"/>
    </xf>
    <xf numFmtId="2" fontId="0" fillId="2" borderId="2" xfId="0" applyNumberFormat="1" applyFill="1" applyBorder="1" applyAlignment="1"/>
    <xf numFmtId="0" fontId="0" fillId="0" borderId="0" xfId="0" applyFill="1"/>
    <xf numFmtId="0" fontId="0" fillId="0" borderId="0" xfId="0" applyFill="1" applyBorder="1" applyAlignment="1"/>
    <xf numFmtId="0" fontId="0" fillId="0" borderId="2" xfId="0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Continuous"/>
    </xf>
    <xf numFmtId="0" fontId="0" fillId="3" borderId="3" xfId="0" applyFill="1" applyBorder="1" applyAlignment="1">
      <alignment horizontal="left"/>
    </xf>
    <xf numFmtId="0" fontId="0" fillId="3" borderId="3" xfId="0" applyFill="1" applyBorder="1"/>
    <xf numFmtId="0" fontId="0" fillId="3" borderId="0" xfId="0" applyFill="1" applyBorder="1" applyAlignment="1">
      <alignment horizontal="left"/>
    </xf>
    <xf numFmtId="164" fontId="0" fillId="3" borderId="0" xfId="0" applyNumberFormat="1" applyFill="1" applyBorder="1" applyAlignment="1">
      <alignment horizontal="left"/>
    </xf>
    <xf numFmtId="0" fontId="0" fillId="3" borderId="0" xfId="0" applyFill="1" applyBorder="1"/>
    <xf numFmtId="167" fontId="0" fillId="3" borderId="0" xfId="0" applyNumberFormat="1" applyFill="1" applyBorder="1" applyAlignment="1">
      <alignment horizontal="left"/>
    </xf>
    <xf numFmtId="167" fontId="0" fillId="3" borderId="0" xfId="0" applyNumberFormat="1" applyFill="1" applyBorder="1"/>
    <xf numFmtId="0" fontId="0" fillId="3" borderId="4" xfId="0" applyFill="1" applyBorder="1" applyAlignment="1">
      <alignment horizontal="left"/>
    </xf>
    <xf numFmtId="164" fontId="0" fillId="3" borderId="4" xfId="0" applyNumberFormat="1" applyFill="1" applyBorder="1" applyAlignment="1">
      <alignment horizontal="left"/>
    </xf>
    <xf numFmtId="167" fontId="0" fillId="3" borderId="4" xfId="0" applyNumberFormat="1" applyFill="1" applyBorder="1" applyAlignment="1">
      <alignment horizontal="left"/>
    </xf>
    <xf numFmtId="167" fontId="0" fillId="3" borderId="4" xfId="0" applyNumberFormat="1" applyFill="1" applyBorder="1"/>
    <xf numFmtId="166" fontId="0" fillId="3" borderId="3" xfId="0" applyNumberFormat="1" applyFill="1" applyBorder="1"/>
    <xf numFmtId="0" fontId="0" fillId="3" borderId="4" xfId="0" applyFill="1" applyBorder="1"/>
    <xf numFmtId="0" fontId="0" fillId="3" borderId="5" xfId="0" applyFill="1" applyBorder="1"/>
    <xf numFmtId="2" fontId="0" fillId="3" borderId="5" xfId="0" applyNumberFormat="1" applyFill="1" applyBorder="1"/>
    <xf numFmtId="0" fontId="0" fillId="4" borderId="5" xfId="0" applyFill="1" applyBorder="1"/>
    <xf numFmtId="2" fontId="2" fillId="4" borderId="5" xfId="0" applyNumberFormat="1" applyFont="1" applyFill="1" applyBorder="1"/>
    <xf numFmtId="164" fontId="0" fillId="4" borderId="5" xfId="0" applyNumberFormat="1" applyFill="1" applyBorder="1"/>
    <xf numFmtId="164" fontId="2" fillId="4" borderId="5" xfId="0" applyNumberFormat="1" applyFont="1" applyFill="1" applyBorder="1"/>
    <xf numFmtId="0" fontId="0" fillId="5" borderId="3" xfId="0" applyFill="1" applyBorder="1"/>
    <xf numFmtId="0" fontId="4" fillId="5" borderId="0" xfId="0" applyFont="1" applyFill="1" applyBorder="1"/>
    <xf numFmtId="0" fontId="0" fillId="5" borderId="0" xfId="0" applyFill="1" applyBorder="1"/>
    <xf numFmtId="0" fontId="0" fillId="5" borderId="4" xfId="0" applyFill="1" applyBorder="1"/>
    <xf numFmtId="167" fontId="0" fillId="5" borderId="0" xfId="0" applyNumberFormat="1" applyFill="1" applyBorder="1" applyAlignment="1">
      <alignment horizontal="left"/>
    </xf>
    <xf numFmtId="167" fontId="0" fillId="6" borderId="0" xfId="0" applyNumberFormat="1" applyFill="1" applyBorder="1" applyAlignment="1">
      <alignment horizontal="left"/>
    </xf>
    <xf numFmtId="167" fontId="0" fillId="6" borderId="4" xfId="0" applyNumberFormat="1" applyFill="1" applyBorder="1" applyAlignment="1">
      <alignment horizontal="left"/>
    </xf>
    <xf numFmtId="0" fontId="2" fillId="4" borderId="4" xfId="0" applyFont="1" applyFill="1" applyBorder="1"/>
    <xf numFmtId="0" fontId="2" fillId="4" borderId="3" xfId="0" applyFont="1" applyFill="1" applyBorder="1"/>
    <xf numFmtId="0" fontId="4" fillId="0" borderId="0" xfId="0" applyFont="1"/>
    <xf numFmtId="0" fontId="1" fillId="3" borderId="0" xfId="0" applyFont="1" applyFill="1" applyBorder="1"/>
    <xf numFmtId="0" fontId="0" fillId="3" borderId="0" xfId="0" applyFill="1" applyBorder="1" applyAlignment="1">
      <alignment horizontal="right"/>
    </xf>
    <xf numFmtId="167" fontId="0" fillId="3" borderId="0" xfId="0" applyNumberFormat="1" applyFill="1" applyBorder="1" applyAlignment="1">
      <alignment horizontal="right"/>
    </xf>
    <xf numFmtId="167" fontId="0" fillId="3" borderId="4" xfId="0" applyNumberFormat="1" applyFill="1" applyBorder="1" applyAlignment="1">
      <alignment horizontal="right"/>
    </xf>
    <xf numFmtId="167" fontId="0" fillId="6" borderId="0" xfId="0" applyNumberFormat="1" applyFill="1" applyBorder="1" applyAlignment="1">
      <alignment horizontal="right"/>
    </xf>
    <xf numFmtId="167" fontId="0" fillId="6" borderId="4" xfId="0" applyNumberFormat="1" applyFill="1" applyBorder="1" applyAlignment="1">
      <alignment horizontal="right"/>
    </xf>
    <xf numFmtId="0" fontId="1" fillId="0" borderId="0" xfId="0" applyFont="1"/>
    <xf numFmtId="166" fontId="0" fillId="3" borderId="4" xfId="0" applyNumberFormat="1" applyFill="1" applyBorder="1"/>
  </cellXfs>
  <cellStyles count="2">
    <cellStyle name="Euro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Prezzo</c:v>
          </c:tx>
          <c:marker>
            <c:symbol val="none"/>
          </c:marker>
          <c:cat>
            <c:numRef>
              <c:f>dati!$A$6:$A$26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cat>
          <c:val>
            <c:numRef>
              <c:f>dati!$B$6:$B$26</c:f>
              <c:numCache>
                <c:formatCode>0.0</c:formatCode>
                <c:ptCount val="21"/>
                <c:pt idx="0" formatCode="General">
                  <c:v>10</c:v>
                </c:pt>
                <c:pt idx="1">
                  <c:v>10.512710963760242</c:v>
                </c:pt>
                <c:pt idx="2">
                  <c:v>10.304545339535169</c:v>
                </c:pt>
                <c:pt idx="3">
                  <c:v>10.849132175839998</c:v>
                </c:pt>
                <c:pt idx="4">
                  <c:v>10.62792629610094</c:v>
                </c:pt>
                <c:pt idx="5">
                  <c:v>11.206904852123909</c:v>
                </c:pt>
                <c:pt idx="6">
                  <c:v>10.971621691069954</c:v>
                </c:pt>
                <c:pt idx="7">
                  <c:v>11.587749274163956</c:v>
                </c:pt>
                <c:pt idx="8">
                  <c:v>11.337251570351626</c:v>
                </c:pt>
                <c:pt idx="9">
                  <c:v>11.99355405635067</c:v>
                </c:pt>
                <c:pt idx="10">
                  <c:v>11.726592984179323</c:v>
                </c:pt>
                <c:pt idx="11">
                  <c:v>12.426395393751653</c:v>
                </c:pt>
                <c:pt idx="12">
                  <c:v>12.141597776379648</c:v>
                </c:pt>
                <c:pt idx="13">
                  <c:v>12.888558816138133</c:v>
                </c:pt>
                <c:pt idx="14">
                  <c:v>12.584412669636658</c:v>
                </c:pt>
                <c:pt idx="15">
                  <c:v>13.382563813328844</c:v>
                </c:pt>
                <c:pt idx="16">
                  <c:v>13.057401978411974</c:v>
                </c:pt>
                <c:pt idx="17">
                  <c:v>13.911191755742889</c:v>
                </c:pt>
                <c:pt idx="18">
                  <c:v>13.563173334114298</c:v>
                </c:pt>
                <c:pt idx="19">
                  <c:v>14.477517603158718</c:v>
                </c:pt>
                <c:pt idx="20">
                  <c:v>14.104606869285472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930432"/>
        <c:axId val="76515584"/>
      </c:lineChart>
      <c:catAx>
        <c:axId val="21493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6515584"/>
        <c:crosses val="autoZero"/>
        <c:auto val="1"/>
        <c:lblAlgn val="ctr"/>
        <c:lblOffset val="100"/>
        <c:noMultiLvlLbl val="0"/>
      </c:catAx>
      <c:valAx>
        <c:axId val="76515584"/>
        <c:scaling>
          <c:orientation val="minMax"/>
          <c:min val="8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4930432"/>
        <c:crosses val="autoZero"/>
        <c:crossBetween val="between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R mercato</c:v>
          </c:tx>
          <c:spPr>
            <a:ln w="28575">
              <a:noFill/>
            </a:ln>
          </c:spPr>
          <c:xVal>
            <c:numRef>
              <c:f>dati!$D$8:$D$26</c:f>
              <c:numCache>
                <c:formatCode>0.000</c:formatCode>
                <c:ptCount val="19"/>
                <c:pt idx="0">
                  <c:v>0.05</c:v>
                </c:pt>
                <c:pt idx="1">
                  <c:v>-0.02</c:v>
                </c:pt>
                <c:pt idx="2">
                  <c:v>5.1500000000000004E-2</c:v>
                </c:pt>
                <c:pt idx="3">
                  <c:v>-2.06E-2</c:v>
                </c:pt>
                <c:pt idx="4">
                  <c:v>5.3045000000000009E-2</c:v>
                </c:pt>
                <c:pt idx="5">
                  <c:v>-2.1218000000000001E-2</c:v>
                </c:pt>
                <c:pt idx="6">
                  <c:v>5.4636350000000007E-2</c:v>
                </c:pt>
                <c:pt idx="7">
                  <c:v>-2.1854540000000002E-2</c:v>
                </c:pt>
                <c:pt idx="8">
                  <c:v>5.627544050000001E-2</c:v>
                </c:pt>
                <c:pt idx="9">
                  <c:v>-2.2510176200000002E-2</c:v>
                </c:pt>
                <c:pt idx="10">
                  <c:v>5.7963703715000009E-2</c:v>
                </c:pt>
                <c:pt idx="11">
                  <c:v>-2.3185481486000001E-2</c:v>
                </c:pt>
                <c:pt idx="12">
                  <c:v>5.9702614826450014E-2</c:v>
                </c:pt>
                <c:pt idx="13">
                  <c:v>-2.3881045930580002E-2</c:v>
                </c:pt>
                <c:pt idx="14">
                  <c:v>6.1493693271243516E-2</c:v>
                </c:pt>
                <c:pt idx="15">
                  <c:v>-2.4597477308497404E-2</c:v>
                </c:pt>
                <c:pt idx="16">
                  <c:v>6.3338504069380824E-2</c:v>
                </c:pt>
                <c:pt idx="17">
                  <c:v>-2.5335401627752326E-2</c:v>
                </c:pt>
                <c:pt idx="18">
                  <c:v>6.5238659191462253E-2</c:v>
                </c:pt>
              </c:numCache>
            </c:numRef>
          </c:xVal>
          <c:yVal>
            <c:numRef>
              <c:f>dati!$C$8:$C$26</c:f>
              <c:numCache>
                <c:formatCode>0.000</c:formatCode>
                <c:ptCount val="19"/>
                <c:pt idx="0">
                  <c:v>-0.02</c:v>
                </c:pt>
                <c:pt idx="1">
                  <c:v>5.1500000000000004E-2</c:v>
                </c:pt>
                <c:pt idx="2">
                  <c:v>-2.06E-2</c:v>
                </c:pt>
                <c:pt idx="3">
                  <c:v>5.3045000000000009E-2</c:v>
                </c:pt>
                <c:pt idx="4">
                  <c:v>-2.1218000000000001E-2</c:v>
                </c:pt>
                <c:pt idx="5">
                  <c:v>5.4636350000000007E-2</c:v>
                </c:pt>
                <c:pt idx="6">
                  <c:v>-2.1854540000000002E-2</c:v>
                </c:pt>
                <c:pt idx="7">
                  <c:v>5.627544050000001E-2</c:v>
                </c:pt>
                <c:pt idx="8">
                  <c:v>-2.2510176200000002E-2</c:v>
                </c:pt>
                <c:pt idx="9">
                  <c:v>5.7963703715000009E-2</c:v>
                </c:pt>
                <c:pt idx="10">
                  <c:v>-2.3185481486000001E-2</c:v>
                </c:pt>
                <c:pt idx="11">
                  <c:v>5.9702614826450014E-2</c:v>
                </c:pt>
                <c:pt idx="12">
                  <c:v>-2.3881045930580002E-2</c:v>
                </c:pt>
                <c:pt idx="13">
                  <c:v>6.1493693271243516E-2</c:v>
                </c:pt>
                <c:pt idx="14">
                  <c:v>-2.4597477308497404E-2</c:v>
                </c:pt>
                <c:pt idx="15">
                  <c:v>6.3338504069380824E-2</c:v>
                </c:pt>
                <c:pt idx="16">
                  <c:v>-2.5335401627752326E-2</c:v>
                </c:pt>
                <c:pt idx="17">
                  <c:v>6.5238659191462253E-2</c:v>
                </c:pt>
                <c:pt idx="18">
                  <c:v>-2.6095463676584895E-2</c:v>
                </c:pt>
              </c:numCache>
            </c:numRef>
          </c:yVal>
          <c:smooth val="0"/>
        </c:ser>
        <c:ser>
          <c:idx val="1"/>
          <c:order val="1"/>
          <c:tx>
            <c:v>R stimato</c:v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2.1389596423079349E-3"/>
                  <c:y val="9.4291061400177775E-2"/>
                </c:manualLayout>
              </c:layout>
              <c:numFmt formatCode="General" sourceLinked="0"/>
            </c:trendlineLbl>
          </c:trendline>
          <c:xVal>
            <c:numRef>
              <c:f>dati!$D$8:$D$26</c:f>
              <c:numCache>
                <c:formatCode>0.000</c:formatCode>
                <c:ptCount val="19"/>
                <c:pt idx="0">
                  <c:v>0.05</c:v>
                </c:pt>
                <c:pt idx="1">
                  <c:v>-0.02</c:v>
                </c:pt>
                <c:pt idx="2">
                  <c:v>5.1500000000000004E-2</c:v>
                </c:pt>
                <c:pt idx="3">
                  <c:v>-2.06E-2</c:v>
                </c:pt>
                <c:pt idx="4">
                  <c:v>5.3045000000000009E-2</c:v>
                </c:pt>
                <c:pt idx="5">
                  <c:v>-2.1218000000000001E-2</c:v>
                </c:pt>
                <c:pt idx="6">
                  <c:v>5.4636350000000007E-2</c:v>
                </c:pt>
                <c:pt idx="7">
                  <c:v>-2.1854540000000002E-2</c:v>
                </c:pt>
                <c:pt idx="8">
                  <c:v>5.627544050000001E-2</c:v>
                </c:pt>
                <c:pt idx="9">
                  <c:v>-2.2510176200000002E-2</c:v>
                </c:pt>
                <c:pt idx="10">
                  <c:v>5.7963703715000009E-2</c:v>
                </c:pt>
                <c:pt idx="11">
                  <c:v>-2.3185481486000001E-2</c:v>
                </c:pt>
                <c:pt idx="12">
                  <c:v>5.9702614826450014E-2</c:v>
                </c:pt>
                <c:pt idx="13">
                  <c:v>-2.3881045930580002E-2</c:v>
                </c:pt>
                <c:pt idx="14">
                  <c:v>6.1493693271243516E-2</c:v>
                </c:pt>
                <c:pt idx="15">
                  <c:v>-2.4597477308497404E-2</c:v>
                </c:pt>
                <c:pt idx="16">
                  <c:v>6.3338504069380824E-2</c:v>
                </c:pt>
                <c:pt idx="17">
                  <c:v>-2.5335401627752326E-2</c:v>
                </c:pt>
                <c:pt idx="18">
                  <c:v>6.5238659191462253E-2</c:v>
                </c:pt>
              </c:numCache>
            </c:numRef>
          </c:xVal>
          <c:yVal>
            <c:numRef>
              <c:f>regressione!$L$25:$L$43</c:f>
              <c:numCache>
                <c:formatCode>General</c:formatCode>
                <c:ptCount val="19"/>
                <c:pt idx="0">
                  <c:v>-1.5397836501147719E-2</c:v>
                </c:pt>
                <c:pt idx="1">
                  <c:v>5.5385107265203522E-2</c:v>
                </c:pt>
                <c:pt idx="2">
                  <c:v>-1.6914613867569532E-2</c:v>
                </c:pt>
                <c:pt idx="3">
                  <c:v>5.5991818211772244E-2</c:v>
                </c:pt>
                <c:pt idx="4">
                  <c:v>-1.8476894554984004E-2</c:v>
                </c:pt>
                <c:pt idx="5">
                  <c:v>5.6616730486738029E-2</c:v>
                </c:pt>
                <c:pt idx="6">
                  <c:v>-2.00860436630209E-2</c:v>
                </c:pt>
                <c:pt idx="7">
                  <c:v>5.7260390129952793E-2</c:v>
                </c:pt>
                <c:pt idx="8">
                  <c:v>-2.174346724429891E-2</c:v>
                </c:pt>
                <c:pt idx="9">
                  <c:v>5.7923359562464E-2</c:v>
                </c:pt>
                <c:pt idx="10">
                  <c:v>-2.3450613533015259E-2</c:v>
                </c:pt>
                <c:pt idx="11">
                  <c:v>5.8606218077950537E-2</c:v>
                </c:pt>
                <c:pt idx="12">
                  <c:v>-2.5208974210393101E-2</c:v>
                </c:pt>
                <c:pt idx="13">
                  <c:v>5.9309562348901668E-2</c:v>
                </c:pt>
                <c:pt idx="14">
                  <c:v>-2.7020085708092278E-2</c:v>
                </c:pt>
                <c:pt idx="15">
                  <c:v>6.0034006947981347E-2</c:v>
                </c:pt>
                <c:pt idx="16">
                  <c:v>-2.8885530550722432E-2</c:v>
                </c:pt>
                <c:pt idx="17">
                  <c:v>6.0780184885033402E-2</c:v>
                </c:pt>
                <c:pt idx="18">
                  <c:v>-3.0806938738631481E-2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518016"/>
        <c:axId val="214519168"/>
      </c:scatterChart>
      <c:valAx>
        <c:axId val="214518016"/>
        <c:scaling>
          <c:orientation val="minMax"/>
        </c:scaling>
        <c:delete val="0"/>
        <c:axPos val="b"/>
        <c:numFmt formatCode="0.0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214519168"/>
        <c:crosses val="autoZero"/>
        <c:crossBetween val="midCat"/>
      </c:valAx>
      <c:valAx>
        <c:axId val="214519168"/>
        <c:scaling>
          <c:orientation val="minMax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2145180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4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7" workbookViewId="0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371475</xdr:colOff>
      <xdr:row>21</xdr:row>
      <xdr:rowOff>0</xdr:rowOff>
    </xdr:from>
    <xdr:to>
      <xdr:col>15</xdr:col>
      <xdr:colOff>304800</xdr:colOff>
      <xdr:row>21</xdr:row>
      <xdr:rowOff>0</xdr:rowOff>
    </xdr:to>
    <xdr:cxnSp macro="">
      <xdr:nvCxnSpPr>
        <xdr:cNvPr id="3" name="Connettore 2 2"/>
        <xdr:cNvCxnSpPr/>
      </xdr:nvCxnSpPr>
      <xdr:spPr>
        <a:xfrm>
          <a:off x="8477250" y="3400425"/>
          <a:ext cx="1762125" cy="0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19050</xdr:colOff>
      <xdr:row>29</xdr:row>
      <xdr:rowOff>33337</xdr:rowOff>
    </xdr:from>
    <xdr:ext cx="1200150" cy="43909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CasellaDiTesto 1"/>
            <xdr:cNvSpPr txBox="1"/>
          </xdr:nvSpPr>
          <xdr:spPr>
            <a:xfrm>
              <a:off x="3857625" y="4729162"/>
              <a:ext cx="1200150" cy="4390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it-IT" sz="1100" b="0" i="1">
                        <a:latin typeface="Cambria Math"/>
                      </a:rPr>
                      <m:t>𝑀𝐸𝐶</m:t>
                    </m:r>
                    <m:r>
                      <a:rPr lang="it-IT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it-IT" sz="11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it-IT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it-IT" sz="1100" b="0" i="1">
                                <a:latin typeface="Cambria Math"/>
                              </a:rPr>
                              <m:t>𝑉𝐴𝑅</m:t>
                            </m:r>
                          </m:e>
                          <m:sub>
                            <m:r>
                              <a:rPr lang="it-IT" sz="1100" b="0" i="1">
                                <a:latin typeface="Cambria Math"/>
                              </a:rPr>
                              <m:t>𝐿</m:t>
                            </m:r>
                          </m:sub>
                        </m:sSub>
                      </m:num>
                      <m:den>
                        <m:r>
                          <a:rPr lang="it-IT" sz="1100" b="0" i="1">
                            <a:latin typeface="Cambria Math"/>
                          </a:rPr>
                          <m:t>𝑛</m:t>
                        </m:r>
                        <m:r>
                          <a:rPr lang="it-IT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sSub>
                          <m:sSubPr>
                            <m:ctrlPr>
                              <a:rPr lang="it-IT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it-IT" sz="1100" b="0" i="1">
                                <a:latin typeface="Cambria Math"/>
                                <a:ea typeface="Cambria Math"/>
                              </a:rPr>
                              <m:t>𝑉𝐴𝑅</m:t>
                            </m:r>
                          </m:e>
                          <m:sub>
                            <m:r>
                              <a:rPr lang="it-IT" sz="1100" b="0" i="1">
                                <a:latin typeface="Cambria Math"/>
                                <a:ea typeface="Cambria Math"/>
                              </a:rPr>
                              <m:t>𝑆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it-IT" sz="1100"/>
            </a:p>
          </xdr:txBody>
        </xdr:sp>
      </mc:Choice>
      <mc:Fallback>
        <xdr:sp macro="" textlink="">
          <xdr:nvSpPr>
            <xdr:cNvPr id="2" name="CasellaDiTesto 1"/>
            <xdr:cNvSpPr txBox="1"/>
          </xdr:nvSpPr>
          <xdr:spPr>
            <a:xfrm>
              <a:off x="3857625" y="4729162"/>
              <a:ext cx="1200150" cy="4390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it-IT" sz="1100" b="0" i="0">
                  <a:latin typeface="Cambria Math"/>
                </a:rPr>
                <a:t>𝑀𝐸𝐶=〖𝑉𝐴𝑅〗_𝐿/(𝑛</a:t>
              </a:r>
              <a:r>
                <a:rPr lang="it-IT" sz="1100" b="0" i="0">
                  <a:latin typeface="Cambria Math"/>
                  <a:ea typeface="Cambria Math"/>
                </a:rPr>
                <a:t>∙〖𝑉𝐴𝑅〗_𝑆 )</a:t>
              </a:r>
              <a:endParaRPr lang="it-IT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6034" cy="6087241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5"/>
  <sheetViews>
    <sheetView tabSelected="1" workbookViewId="0"/>
  </sheetViews>
  <sheetFormatPr defaultRowHeight="12.75" x14ac:dyDescent="0.2"/>
  <cols>
    <col min="3" max="4" width="12.5703125" customWidth="1"/>
    <col min="5" max="5" width="14.140625" customWidth="1"/>
    <col min="18" max="18" width="12.28515625" customWidth="1"/>
    <col min="19" max="19" width="11.5703125" bestFit="1" customWidth="1"/>
    <col min="21" max="21" width="14" bestFit="1" customWidth="1"/>
  </cols>
  <sheetData>
    <row r="2" spans="1:21" x14ac:dyDescent="0.2">
      <c r="G2" s="40" t="s">
        <v>79</v>
      </c>
    </row>
    <row r="3" spans="1:21" x14ac:dyDescent="0.2">
      <c r="C3" s="27" t="s">
        <v>13</v>
      </c>
      <c r="D3" s="27" t="s">
        <v>14</v>
      </c>
      <c r="H3" s="40" t="s">
        <v>81</v>
      </c>
      <c r="S3" s="27" t="s">
        <v>13</v>
      </c>
      <c r="T3" s="27" t="s">
        <v>14</v>
      </c>
    </row>
    <row r="4" spans="1:21" x14ac:dyDescent="0.2">
      <c r="A4" s="39"/>
      <c r="B4" s="39"/>
      <c r="C4" s="39" t="s">
        <v>2</v>
      </c>
      <c r="D4" s="39"/>
      <c r="E4" s="39" t="s">
        <v>2</v>
      </c>
      <c r="G4" s="40" t="s">
        <v>80</v>
      </c>
      <c r="Q4" s="39"/>
      <c r="R4" s="39"/>
      <c r="S4" s="39" t="s">
        <v>2</v>
      </c>
      <c r="T4" s="39"/>
      <c r="U4" s="39" t="s">
        <v>2</v>
      </c>
    </row>
    <row r="5" spans="1:21" x14ac:dyDescent="0.2">
      <c r="A5" s="38" t="s">
        <v>0</v>
      </c>
      <c r="B5" s="38" t="s">
        <v>1</v>
      </c>
      <c r="C5" s="38" t="s">
        <v>3</v>
      </c>
      <c r="D5" s="38"/>
      <c r="E5" s="38" t="s">
        <v>4</v>
      </c>
      <c r="G5" s="40" t="s">
        <v>82</v>
      </c>
      <c r="Q5" s="38" t="s">
        <v>0</v>
      </c>
      <c r="R5" s="38" t="s">
        <v>1</v>
      </c>
      <c r="S5" s="38" t="s">
        <v>3</v>
      </c>
      <c r="T5" s="38"/>
      <c r="U5" s="38" t="s">
        <v>4</v>
      </c>
    </row>
    <row r="6" spans="1:21" x14ac:dyDescent="0.2">
      <c r="A6" s="14">
        <v>0</v>
      </c>
      <c r="B6" s="14">
        <v>10</v>
      </c>
      <c r="C6" s="14"/>
      <c r="D6" s="14"/>
      <c r="E6" s="16"/>
      <c r="G6" s="47" t="s">
        <v>84</v>
      </c>
      <c r="Q6" s="12">
        <v>0</v>
      </c>
      <c r="R6" s="12">
        <v>10</v>
      </c>
      <c r="S6" s="12"/>
      <c r="T6" s="12"/>
      <c r="U6" s="13"/>
    </row>
    <row r="7" spans="1:21" x14ac:dyDescent="0.2">
      <c r="A7" s="14">
        <v>1</v>
      </c>
      <c r="B7" s="15">
        <f>+B6*EXP(C7)</f>
        <v>10.512710963760242</v>
      </c>
      <c r="C7" s="42">
        <v>0.05</v>
      </c>
      <c r="D7" s="14"/>
      <c r="E7" s="16"/>
      <c r="Q7" s="14">
        <v>1</v>
      </c>
      <c r="R7" s="15">
        <f>+R6*EXP(S7)</f>
        <v>10.512710963760242</v>
      </c>
      <c r="S7" s="14">
        <v>0.05</v>
      </c>
      <c r="T7" s="14"/>
      <c r="U7" s="16"/>
    </row>
    <row r="8" spans="1:21" x14ac:dyDescent="0.2">
      <c r="A8" s="14">
        <v>2</v>
      </c>
      <c r="B8" s="15">
        <f t="shared" ref="B8:B26" si="0">+B7*EXP(C8)</f>
        <v>10.304545339535169</v>
      </c>
      <c r="C8" s="43">
        <v>-0.02</v>
      </c>
      <c r="D8" s="45">
        <f>+C7</f>
        <v>0.05</v>
      </c>
      <c r="E8" s="18">
        <f>+C8+C7</f>
        <v>3.0000000000000002E-2</v>
      </c>
      <c r="Q8" s="14">
        <v>2</v>
      </c>
      <c r="R8" s="15">
        <f t="shared" ref="R8:R26" si="1">+R7*EXP(S8)</f>
        <v>10.304545339535169</v>
      </c>
      <c r="S8" s="17">
        <v>-0.02</v>
      </c>
      <c r="T8" s="36">
        <f>+S7</f>
        <v>0.05</v>
      </c>
      <c r="U8" s="18">
        <f>+S8+S7</f>
        <v>3.0000000000000002E-2</v>
      </c>
    </row>
    <row r="9" spans="1:21" x14ac:dyDescent="0.2">
      <c r="A9" s="14">
        <v>3</v>
      </c>
      <c r="B9" s="15">
        <f t="shared" si="0"/>
        <v>10.849132175839998</v>
      </c>
      <c r="C9" s="43">
        <f>+C7*1.03</f>
        <v>5.1500000000000004E-2</v>
      </c>
      <c r="D9" s="45">
        <f t="shared" ref="D9:D26" si="2">+C8</f>
        <v>-0.02</v>
      </c>
      <c r="E9" s="18">
        <f>+C9+C8</f>
        <v>3.15E-2</v>
      </c>
      <c r="G9" s="13"/>
      <c r="H9" s="13"/>
      <c r="I9" s="13"/>
      <c r="J9" s="13"/>
      <c r="K9" s="13"/>
      <c r="L9" s="13"/>
      <c r="M9" s="13"/>
      <c r="Q9" s="14">
        <v>3</v>
      </c>
      <c r="R9" s="15">
        <f t="shared" si="1"/>
        <v>10.849132175839998</v>
      </c>
      <c r="S9" s="17">
        <f>+S7*1.03</f>
        <v>5.1500000000000004E-2</v>
      </c>
      <c r="T9" s="36">
        <f t="shared" ref="T9:T26" si="3">+S8</f>
        <v>-0.02</v>
      </c>
      <c r="U9" s="18">
        <f>+S9+S8</f>
        <v>3.15E-2</v>
      </c>
    </row>
    <row r="10" spans="1:21" x14ac:dyDescent="0.2">
      <c r="A10" s="14">
        <v>4</v>
      </c>
      <c r="B10" s="15">
        <f t="shared" si="0"/>
        <v>10.62792629610094</v>
      </c>
      <c r="C10" s="43">
        <f>+C8*1.03</f>
        <v>-2.06E-2</v>
      </c>
      <c r="D10" s="45">
        <f t="shared" si="2"/>
        <v>5.1500000000000004E-2</v>
      </c>
      <c r="E10" s="18">
        <f t="shared" ref="E10:E26" si="4">+C10+C9</f>
        <v>3.0900000000000004E-2</v>
      </c>
      <c r="G10" s="16" t="s">
        <v>9</v>
      </c>
      <c r="H10" s="16"/>
      <c r="I10" s="16"/>
      <c r="J10" s="16"/>
      <c r="K10" s="16"/>
      <c r="L10" s="16"/>
      <c r="M10" s="16"/>
      <c r="Q10" s="14">
        <v>4</v>
      </c>
      <c r="R10" s="15">
        <f t="shared" si="1"/>
        <v>10.62792629610094</v>
      </c>
      <c r="S10" s="17">
        <f>+S8*1.03</f>
        <v>-2.06E-2</v>
      </c>
      <c r="T10" s="36">
        <f t="shared" si="3"/>
        <v>5.1500000000000004E-2</v>
      </c>
      <c r="U10" s="18">
        <f t="shared" ref="U10:U26" si="5">+S10+S9</f>
        <v>3.0900000000000004E-2</v>
      </c>
    </row>
    <row r="11" spans="1:21" x14ac:dyDescent="0.2">
      <c r="A11" s="14">
        <v>5</v>
      </c>
      <c r="B11" s="15">
        <f t="shared" si="0"/>
        <v>11.206904852123909</v>
      </c>
      <c r="C11" s="43">
        <f>+C9*1.03</f>
        <v>5.3045000000000009E-2</v>
      </c>
      <c r="D11" s="45">
        <f t="shared" si="2"/>
        <v>-2.06E-2</v>
      </c>
      <c r="E11" s="18">
        <f t="shared" si="4"/>
        <v>3.2445000000000009E-2</v>
      </c>
      <c r="G11" s="16" t="s">
        <v>10</v>
      </c>
      <c r="H11" s="16"/>
      <c r="I11" s="16"/>
      <c r="J11" s="16"/>
      <c r="K11" s="16"/>
      <c r="L11" s="16"/>
      <c r="M11" s="16"/>
      <c r="Q11" s="14">
        <v>5</v>
      </c>
      <c r="R11" s="15">
        <f t="shared" si="1"/>
        <v>11.206904852123909</v>
      </c>
      <c r="S11" s="17">
        <f>+S9*1.03</f>
        <v>5.3045000000000009E-2</v>
      </c>
      <c r="T11" s="36">
        <f t="shared" si="3"/>
        <v>-2.06E-2</v>
      </c>
      <c r="U11" s="18">
        <f t="shared" si="5"/>
        <v>3.2445000000000009E-2</v>
      </c>
    </row>
    <row r="12" spans="1:21" x14ac:dyDescent="0.2">
      <c r="A12" s="14">
        <v>6</v>
      </c>
      <c r="B12" s="15">
        <f t="shared" si="0"/>
        <v>10.971621691069954</v>
      </c>
      <c r="C12" s="43">
        <f>+C10*1.03</f>
        <v>-2.1218000000000001E-2</v>
      </c>
      <c r="D12" s="45">
        <f t="shared" si="2"/>
        <v>5.3045000000000009E-2</v>
      </c>
      <c r="E12" s="18">
        <f t="shared" si="4"/>
        <v>3.1827000000000008E-2</v>
      </c>
      <c r="G12" s="16"/>
      <c r="H12" s="16"/>
      <c r="I12" s="16"/>
      <c r="J12" s="16"/>
      <c r="K12" s="16"/>
      <c r="L12" s="16"/>
      <c r="M12" s="16"/>
      <c r="Q12" s="14">
        <v>6</v>
      </c>
      <c r="R12" s="15">
        <f t="shared" si="1"/>
        <v>10.971621691069954</v>
      </c>
      <c r="S12" s="17">
        <f>+S10*1.03</f>
        <v>-2.1218000000000001E-2</v>
      </c>
      <c r="T12" s="36">
        <f t="shared" si="3"/>
        <v>5.3045000000000009E-2</v>
      </c>
      <c r="U12" s="18">
        <f t="shared" si="5"/>
        <v>3.1827000000000008E-2</v>
      </c>
    </row>
    <row r="13" spans="1:21" x14ac:dyDescent="0.2">
      <c r="A13" s="14">
        <v>7</v>
      </c>
      <c r="B13" s="15">
        <f t="shared" si="0"/>
        <v>11.587749274163956</v>
      </c>
      <c r="C13" s="43">
        <f t="shared" ref="C13:C26" si="6">+C11*1.03</f>
        <v>5.4636350000000007E-2</v>
      </c>
      <c r="D13" s="45">
        <f t="shared" si="2"/>
        <v>-2.1218000000000001E-2</v>
      </c>
      <c r="E13" s="18">
        <f t="shared" si="4"/>
        <v>3.3418350000000006E-2</v>
      </c>
      <c r="G13" s="16" t="s">
        <v>11</v>
      </c>
      <c r="H13" s="16"/>
      <c r="I13" s="16"/>
      <c r="J13" s="16"/>
      <c r="K13" s="16"/>
      <c r="L13" s="16"/>
      <c r="M13" s="16"/>
      <c r="Q13" s="14">
        <v>7</v>
      </c>
      <c r="R13" s="15">
        <f t="shared" si="1"/>
        <v>11.587749274163956</v>
      </c>
      <c r="S13" s="17">
        <f t="shared" ref="S13:S26" si="7">+S11*1.03</f>
        <v>5.4636350000000007E-2</v>
      </c>
      <c r="T13" s="36">
        <f t="shared" si="3"/>
        <v>-2.1218000000000001E-2</v>
      </c>
      <c r="U13" s="18">
        <f t="shared" si="5"/>
        <v>3.3418350000000006E-2</v>
      </c>
    </row>
    <row r="14" spans="1:21" x14ac:dyDescent="0.2">
      <c r="A14" s="14">
        <v>8</v>
      </c>
      <c r="B14" s="15">
        <f t="shared" si="0"/>
        <v>11.337251570351626</v>
      </c>
      <c r="C14" s="43">
        <f t="shared" si="6"/>
        <v>-2.1854540000000002E-2</v>
      </c>
      <c r="D14" s="45">
        <f t="shared" si="2"/>
        <v>5.4636350000000007E-2</v>
      </c>
      <c r="E14" s="18">
        <f t="shared" si="4"/>
        <v>3.2781810000000008E-2</v>
      </c>
      <c r="G14" s="16" t="s">
        <v>12</v>
      </c>
      <c r="H14" s="16"/>
      <c r="I14" s="16"/>
      <c r="J14" s="16"/>
      <c r="K14" s="16"/>
      <c r="L14" s="16"/>
      <c r="M14" s="16"/>
      <c r="Q14" s="14">
        <v>8</v>
      </c>
      <c r="R14" s="15">
        <f t="shared" si="1"/>
        <v>11.337251570351626</v>
      </c>
      <c r="S14" s="17">
        <f t="shared" si="7"/>
        <v>-2.1854540000000002E-2</v>
      </c>
      <c r="T14" s="36">
        <f t="shared" si="3"/>
        <v>5.4636350000000007E-2</v>
      </c>
      <c r="U14" s="18">
        <f t="shared" si="5"/>
        <v>3.2781810000000008E-2</v>
      </c>
    </row>
    <row r="15" spans="1:21" x14ac:dyDescent="0.2">
      <c r="A15" s="14">
        <v>9</v>
      </c>
      <c r="B15" s="15">
        <f t="shared" si="0"/>
        <v>11.99355405635067</v>
      </c>
      <c r="C15" s="43">
        <f t="shared" si="6"/>
        <v>5.627544050000001E-2</v>
      </c>
      <c r="D15" s="45">
        <f t="shared" si="2"/>
        <v>-2.1854540000000002E-2</v>
      </c>
      <c r="E15" s="18">
        <f t="shared" si="4"/>
        <v>3.4420900500000004E-2</v>
      </c>
      <c r="G15" s="16"/>
      <c r="H15" s="16"/>
      <c r="I15" s="16"/>
      <c r="J15" s="16"/>
      <c r="K15" s="16"/>
      <c r="L15" s="16"/>
      <c r="M15" s="16"/>
      <c r="Q15" s="14">
        <v>9</v>
      </c>
      <c r="R15" s="15">
        <f t="shared" si="1"/>
        <v>11.99355405635067</v>
      </c>
      <c r="S15" s="17">
        <f t="shared" si="7"/>
        <v>5.627544050000001E-2</v>
      </c>
      <c r="T15" s="36">
        <f t="shared" si="3"/>
        <v>-2.1854540000000002E-2</v>
      </c>
      <c r="U15" s="18">
        <f t="shared" si="5"/>
        <v>3.4420900500000004E-2</v>
      </c>
    </row>
    <row r="16" spans="1:21" x14ac:dyDescent="0.2">
      <c r="A16" s="14">
        <v>10</v>
      </c>
      <c r="B16" s="15">
        <f t="shared" si="0"/>
        <v>11.726592984179323</v>
      </c>
      <c r="C16" s="43">
        <f t="shared" si="6"/>
        <v>-2.2510176200000002E-2</v>
      </c>
      <c r="D16" s="45">
        <f t="shared" si="2"/>
        <v>5.627544050000001E-2</v>
      </c>
      <c r="E16" s="18">
        <f t="shared" si="4"/>
        <v>3.3765264300000007E-2</v>
      </c>
      <c r="G16" s="16" t="s">
        <v>8</v>
      </c>
      <c r="H16" s="16"/>
      <c r="I16" s="16"/>
      <c r="J16" s="16"/>
      <c r="K16" s="41" t="s">
        <v>83</v>
      </c>
      <c r="L16" s="16"/>
      <c r="M16" s="16"/>
      <c r="Q16" s="14">
        <v>10</v>
      </c>
      <c r="R16" s="15">
        <f t="shared" si="1"/>
        <v>11.726592984179323</v>
      </c>
      <c r="S16" s="17">
        <f t="shared" si="7"/>
        <v>-2.2510176200000002E-2</v>
      </c>
      <c r="T16" s="36">
        <f t="shared" si="3"/>
        <v>5.627544050000001E-2</v>
      </c>
      <c r="U16" s="18">
        <f t="shared" si="5"/>
        <v>3.3765264300000007E-2</v>
      </c>
    </row>
    <row r="17" spans="1:21" x14ac:dyDescent="0.2">
      <c r="A17" s="14">
        <v>11</v>
      </c>
      <c r="B17" s="15">
        <f t="shared" si="0"/>
        <v>12.426395393751653</v>
      </c>
      <c r="C17" s="43">
        <f t="shared" si="6"/>
        <v>5.7963703715000009E-2</v>
      </c>
      <c r="D17" s="45">
        <f t="shared" si="2"/>
        <v>-2.2510176200000002E-2</v>
      </c>
      <c r="E17" s="18">
        <f t="shared" si="4"/>
        <v>3.5453527515000006E-2</v>
      </c>
      <c r="G17" s="24"/>
      <c r="H17" s="24"/>
      <c r="I17" s="24"/>
      <c r="J17" s="24"/>
      <c r="K17" s="24"/>
      <c r="L17" s="24"/>
      <c r="M17" s="24"/>
      <c r="Q17" s="14">
        <v>11</v>
      </c>
      <c r="R17" s="15">
        <f t="shared" si="1"/>
        <v>12.426395393751653</v>
      </c>
      <c r="S17" s="17">
        <f t="shared" si="7"/>
        <v>5.7963703715000009E-2</v>
      </c>
      <c r="T17" s="36">
        <f t="shared" si="3"/>
        <v>-2.2510176200000002E-2</v>
      </c>
      <c r="U17" s="18">
        <f t="shared" si="5"/>
        <v>3.5453527515000006E-2</v>
      </c>
    </row>
    <row r="18" spans="1:21" x14ac:dyDescent="0.2">
      <c r="A18" s="14">
        <v>12</v>
      </c>
      <c r="B18" s="15">
        <f t="shared" si="0"/>
        <v>12.141597776379648</v>
      </c>
      <c r="C18" s="43">
        <f t="shared" si="6"/>
        <v>-2.3185481486000001E-2</v>
      </c>
      <c r="D18" s="45">
        <f t="shared" si="2"/>
        <v>5.7963703715000009E-2</v>
      </c>
      <c r="E18" s="18">
        <f t="shared" si="4"/>
        <v>3.4778222229000011E-2</v>
      </c>
      <c r="Q18" s="14">
        <v>12</v>
      </c>
      <c r="R18" s="15">
        <f t="shared" si="1"/>
        <v>12.141597776379648</v>
      </c>
      <c r="S18" s="17">
        <f t="shared" si="7"/>
        <v>-2.3185481486000001E-2</v>
      </c>
      <c r="T18" s="36">
        <f t="shared" si="3"/>
        <v>5.7963703715000009E-2</v>
      </c>
      <c r="U18" s="18">
        <f t="shared" si="5"/>
        <v>3.4778222229000011E-2</v>
      </c>
    </row>
    <row r="19" spans="1:21" x14ac:dyDescent="0.2">
      <c r="A19" s="14">
        <v>13</v>
      </c>
      <c r="B19" s="15">
        <f t="shared" si="0"/>
        <v>12.888558816138133</v>
      </c>
      <c r="C19" s="43">
        <f t="shared" si="6"/>
        <v>5.9702614826450014E-2</v>
      </c>
      <c r="D19" s="45">
        <f t="shared" si="2"/>
        <v>-2.3185481486000001E-2</v>
      </c>
      <c r="E19" s="18">
        <f t="shared" si="4"/>
        <v>3.6517133340450009E-2</v>
      </c>
      <c r="Q19" s="14">
        <v>13</v>
      </c>
      <c r="R19" s="15">
        <f t="shared" si="1"/>
        <v>12.888558816138133</v>
      </c>
      <c r="S19" s="17">
        <f t="shared" si="7"/>
        <v>5.9702614826450014E-2</v>
      </c>
      <c r="T19" s="36">
        <f t="shared" si="3"/>
        <v>-2.3185481486000001E-2</v>
      </c>
      <c r="U19" s="18">
        <f t="shared" si="5"/>
        <v>3.6517133340450009E-2</v>
      </c>
    </row>
    <row r="20" spans="1:21" x14ac:dyDescent="0.2">
      <c r="A20" s="14">
        <v>14</v>
      </c>
      <c r="B20" s="15">
        <f t="shared" si="0"/>
        <v>12.584412669636658</v>
      </c>
      <c r="C20" s="43">
        <f t="shared" si="6"/>
        <v>-2.3881045930580002E-2</v>
      </c>
      <c r="D20" s="45">
        <f t="shared" si="2"/>
        <v>5.9702614826450014E-2</v>
      </c>
      <c r="E20" s="18">
        <f t="shared" si="4"/>
        <v>3.5821568895870015E-2</v>
      </c>
      <c r="H20" s="31"/>
      <c r="I20" s="31"/>
      <c r="J20" s="31"/>
      <c r="K20" s="31"/>
      <c r="L20" s="31"/>
      <c r="Q20" s="14">
        <v>14</v>
      </c>
      <c r="R20" s="15">
        <f t="shared" si="1"/>
        <v>12.584412669636658</v>
      </c>
      <c r="S20" s="17">
        <f t="shared" si="7"/>
        <v>-2.3881045930580002E-2</v>
      </c>
      <c r="T20" s="36">
        <f t="shared" si="3"/>
        <v>5.9702614826450014E-2</v>
      </c>
      <c r="U20" s="18">
        <f t="shared" si="5"/>
        <v>3.5821568895870015E-2</v>
      </c>
    </row>
    <row r="21" spans="1:21" x14ac:dyDescent="0.2">
      <c r="A21" s="14">
        <v>15</v>
      </c>
      <c r="B21" s="15">
        <f t="shared" si="0"/>
        <v>13.382563813328844</v>
      </c>
      <c r="C21" s="43">
        <f t="shared" si="6"/>
        <v>6.1493693271243516E-2</v>
      </c>
      <c r="D21" s="45">
        <f t="shared" si="2"/>
        <v>-2.3881045930580002E-2</v>
      </c>
      <c r="E21" s="18">
        <f t="shared" si="4"/>
        <v>3.761264734066351E-2</v>
      </c>
      <c r="G21" s="7"/>
      <c r="H21" s="32" t="s">
        <v>50</v>
      </c>
      <c r="I21" s="33"/>
      <c r="J21" s="33"/>
      <c r="K21" s="33"/>
      <c r="L21" s="33"/>
      <c r="Q21" s="14">
        <v>15</v>
      </c>
      <c r="R21" s="15">
        <f t="shared" si="1"/>
        <v>12.090970790921594</v>
      </c>
      <c r="S21" s="35">
        <v>-0.04</v>
      </c>
      <c r="T21" s="36">
        <f t="shared" si="3"/>
        <v>-2.3881045930580002E-2</v>
      </c>
      <c r="U21" s="18">
        <f t="shared" si="5"/>
        <v>-6.3881045930579999E-2</v>
      </c>
    </row>
    <row r="22" spans="1:21" x14ac:dyDescent="0.2">
      <c r="A22" s="14">
        <v>16</v>
      </c>
      <c r="B22" s="15">
        <f t="shared" si="0"/>
        <v>13.057401978411974</v>
      </c>
      <c r="C22" s="43">
        <f t="shared" si="6"/>
        <v>-2.4597477308497404E-2</v>
      </c>
      <c r="D22" s="45">
        <f t="shared" si="2"/>
        <v>6.1493693271243516E-2</v>
      </c>
      <c r="E22" s="18">
        <f t="shared" si="4"/>
        <v>3.6896215962746115E-2</v>
      </c>
      <c r="H22" s="33" t="s">
        <v>49</v>
      </c>
      <c r="I22" s="33"/>
      <c r="J22" s="33"/>
      <c r="K22" s="33"/>
      <c r="L22" s="33"/>
      <c r="Q22" s="14">
        <v>16</v>
      </c>
      <c r="R22" s="15">
        <f t="shared" si="1"/>
        <v>11.797191340052352</v>
      </c>
      <c r="S22" s="17">
        <f t="shared" si="7"/>
        <v>-2.4597477308497404E-2</v>
      </c>
      <c r="T22" s="36">
        <f t="shared" si="3"/>
        <v>-0.04</v>
      </c>
      <c r="U22" s="18">
        <f t="shared" si="5"/>
        <v>-6.4597477308497409E-2</v>
      </c>
    </row>
    <row r="23" spans="1:21" x14ac:dyDescent="0.2">
      <c r="A23" s="14">
        <v>17</v>
      </c>
      <c r="B23" s="15">
        <f t="shared" si="0"/>
        <v>13.911191755742889</v>
      </c>
      <c r="C23" s="43">
        <f t="shared" si="6"/>
        <v>6.3338504069380824E-2</v>
      </c>
      <c r="D23" s="45">
        <f t="shared" si="2"/>
        <v>-2.4597477308497404E-2</v>
      </c>
      <c r="E23" s="18">
        <f t="shared" si="4"/>
        <v>3.8741026760883424E-2</v>
      </c>
      <c r="H23" s="34"/>
      <c r="I23" s="34"/>
      <c r="J23" s="34"/>
      <c r="K23" s="34"/>
      <c r="L23" s="34"/>
      <c r="Q23" s="14">
        <v>17</v>
      </c>
      <c r="R23" s="15">
        <f t="shared" si="1"/>
        <v>11.321023468620869</v>
      </c>
      <c r="S23" s="17">
        <f t="shared" si="7"/>
        <v>-4.1200000000000001E-2</v>
      </c>
      <c r="T23" s="36">
        <f t="shared" si="3"/>
        <v>-2.4597477308497404E-2</v>
      </c>
      <c r="U23" s="18">
        <f t="shared" si="5"/>
        <v>-6.5797477308497401E-2</v>
      </c>
    </row>
    <row r="24" spans="1:21" x14ac:dyDescent="0.2">
      <c r="A24" s="14">
        <v>18</v>
      </c>
      <c r="B24" s="15">
        <f t="shared" si="0"/>
        <v>13.563173334114298</v>
      </c>
      <c r="C24" s="43">
        <f t="shared" si="6"/>
        <v>-2.5335401627752326E-2</v>
      </c>
      <c r="D24" s="45">
        <f t="shared" si="2"/>
        <v>6.3338504069380824E-2</v>
      </c>
      <c r="E24" s="18">
        <f t="shared" si="4"/>
        <v>3.8003102441628495E-2</v>
      </c>
      <c r="Q24" s="14">
        <v>18</v>
      </c>
      <c r="R24" s="15">
        <f t="shared" si="1"/>
        <v>11.037803685014394</v>
      </c>
      <c r="S24" s="17">
        <f t="shared" si="7"/>
        <v>-2.5335401627752326E-2</v>
      </c>
      <c r="T24" s="36">
        <f t="shared" si="3"/>
        <v>-4.1200000000000001E-2</v>
      </c>
      <c r="U24" s="18">
        <f t="shared" si="5"/>
        <v>-6.653540162775233E-2</v>
      </c>
    </row>
    <row r="25" spans="1:21" x14ac:dyDescent="0.2">
      <c r="A25" s="14">
        <v>19</v>
      </c>
      <c r="B25" s="15">
        <f t="shared" si="0"/>
        <v>14.477517603158718</v>
      </c>
      <c r="C25" s="43">
        <f t="shared" si="6"/>
        <v>6.5238659191462253E-2</v>
      </c>
      <c r="D25" s="45">
        <f t="shared" si="2"/>
        <v>-2.5335401627752326E-2</v>
      </c>
      <c r="E25" s="18">
        <f t="shared" si="4"/>
        <v>3.9903257563709923E-2</v>
      </c>
      <c r="Q25" s="14">
        <v>19</v>
      </c>
      <c r="R25" s="15">
        <f t="shared" si="1"/>
        <v>10.579202859327021</v>
      </c>
      <c r="S25" s="17">
        <f t="shared" si="7"/>
        <v>-4.2436000000000001E-2</v>
      </c>
      <c r="T25" s="36">
        <f t="shared" si="3"/>
        <v>-2.5335401627752326E-2</v>
      </c>
      <c r="U25" s="18">
        <f t="shared" si="5"/>
        <v>-6.7771401627752331E-2</v>
      </c>
    </row>
    <row r="26" spans="1:21" x14ac:dyDescent="0.2">
      <c r="A26" s="19">
        <v>20</v>
      </c>
      <c r="B26" s="20">
        <f t="shared" si="0"/>
        <v>14.104606869285472</v>
      </c>
      <c r="C26" s="44">
        <f t="shared" si="6"/>
        <v>-2.6095463676584895E-2</v>
      </c>
      <c r="D26" s="46">
        <f t="shared" si="2"/>
        <v>6.5238659191462253E-2</v>
      </c>
      <c r="E26" s="22">
        <f t="shared" si="4"/>
        <v>3.9143195514877355E-2</v>
      </c>
      <c r="Q26" s="19">
        <v>20</v>
      </c>
      <c r="R26" s="20">
        <f t="shared" si="1"/>
        <v>10.306704603051038</v>
      </c>
      <c r="S26" s="21">
        <f t="shared" si="7"/>
        <v>-2.6095463676584895E-2</v>
      </c>
      <c r="T26" s="37">
        <f t="shared" si="3"/>
        <v>-4.2436000000000001E-2</v>
      </c>
      <c r="U26" s="22">
        <f t="shared" si="5"/>
        <v>-6.85314636765849E-2</v>
      </c>
    </row>
    <row r="27" spans="1:21" x14ac:dyDescent="0.2">
      <c r="H27" s="13"/>
      <c r="I27" s="13"/>
      <c r="J27" s="13"/>
      <c r="K27" s="13"/>
      <c r="L27" s="13"/>
    </row>
    <row r="28" spans="1:21" x14ac:dyDescent="0.2">
      <c r="A28" s="13" t="s">
        <v>5</v>
      </c>
      <c r="B28" s="13"/>
      <c r="C28" s="23">
        <f>VAR(C7:C26)</f>
        <v>1.7090697616270318E-3</v>
      </c>
      <c r="D28" s="23"/>
      <c r="E28" s="23">
        <f>VAR(E7:E26)</f>
        <v>8.764023323587388E-6</v>
      </c>
      <c r="H28" s="16" t="s">
        <v>48</v>
      </c>
      <c r="I28" s="16"/>
      <c r="J28" s="16"/>
      <c r="K28" s="16"/>
      <c r="L28" s="16"/>
      <c r="Q28" s="13" t="s">
        <v>5</v>
      </c>
      <c r="R28" s="13"/>
      <c r="S28" s="23">
        <f>VAR(S7:S26)</f>
        <v>1.6520815547137393E-3</v>
      </c>
      <c r="T28" s="23"/>
      <c r="U28" s="23">
        <f>VAR(U7:U26)</f>
        <v>2.2634124327721166E-3</v>
      </c>
    </row>
    <row r="29" spans="1:21" x14ac:dyDescent="0.2">
      <c r="A29" s="24" t="s">
        <v>45</v>
      </c>
      <c r="B29" s="24"/>
      <c r="C29" s="48">
        <f>STDEV(C7:C26)</f>
        <v>4.1340896962052377E-2</v>
      </c>
      <c r="D29" s="22"/>
      <c r="E29" s="22">
        <f>STDEV(E7:E26)</f>
        <v>2.9604093168998417E-3</v>
      </c>
      <c r="H29" s="16" t="s">
        <v>46</v>
      </c>
      <c r="I29" s="16"/>
      <c r="J29" s="16"/>
      <c r="K29" s="16"/>
      <c r="L29" s="16"/>
      <c r="Q29" s="24" t="s">
        <v>45</v>
      </c>
      <c r="R29" s="24"/>
      <c r="S29" s="48">
        <f>STDEV(S7:S26)</f>
        <v>4.0645806114699451E-2</v>
      </c>
      <c r="T29" s="22"/>
      <c r="U29" s="22">
        <f>STDEV(U7:U26)</f>
        <v>4.7575334289651779E-2</v>
      </c>
    </row>
    <row r="30" spans="1:21" x14ac:dyDescent="0.2">
      <c r="H30" s="16" t="s">
        <v>47</v>
      </c>
      <c r="I30" s="16"/>
      <c r="J30" s="16"/>
      <c r="K30" s="16"/>
      <c r="L30" s="16"/>
    </row>
    <row r="31" spans="1:21" x14ac:dyDescent="0.2">
      <c r="A31" s="25" t="s">
        <v>6</v>
      </c>
      <c r="B31" s="25"/>
      <c r="C31" s="25"/>
      <c r="D31" s="25"/>
      <c r="E31" s="26">
        <f>+E28/(C28*2)</f>
        <v>2.5639747189851545E-3</v>
      </c>
      <c r="H31" s="24"/>
      <c r="I31" s="24"/>
      <c r="J31" s="24"/>
      <c r="K31" s="24"/>
      <c r="L31" s="24"/>
      <c r="Q31" s="25" t="s">
        <v>6</v>
      </c>
      <c r="R31" s="25"/>
      <c r="S31" s="25"/>
      <c r="T31" s="25"/>
      <c r="U31" s="26">
        <f>+U28/(S28*2)</f>
        <v>0.6850183716155297</v>
      </c>
    </row>
    <row r="33" spans="1:21" x14ac:dyDescent="0.2">
      <c r="A33" s="27" t="s">
        <v>7</v>
      </c>
      <c r="B33" s="27"/>
      <c r="C33" s="28">
        <f>CORREL(C9:C26,C8:C25)</f>
        <v>-0.99781787477444184</v>
      </c>
      <c r="D33" s="29"/>
      <c r="E33" s="30">
        <f>CORREL(E9:E26,E8:E25)</f>
        <v>0.90640160007108417</v>
      </c>
      <c r="Q33" s="27" t="s">
        <v>7</v>
      </c>
      <c r="R33" s="27"/>
      <c r="S33" s="28">
        <f>CORREL(S9:S26,S8:S25)</f>
        <v>-0.2972175604672001</v>
      </c>
      <c r="T33" s="29"/>
      <c r="U33" s="30">
        <f>CORREL(U9:U26,U8:U25)</f>
        <v>0.87652872015193362</v>
      </c>
    </row>
    <row r="35" spans="1:21" x14ac:dyDescent="0.2">
      <c r="C35" s="1"/>
      <c r="D35" s="1"/>
      <c r="E35" s="1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/>
  </sheetViews>
  <sheetFormatPr defaultRowHeight="12.75" x14ac:dyDescent="0.2"/>
  <cols>
    <col min="1" max="1" width="18.7109375" bestFit="1" customWidth="1"/>
    <col min="2" max="2" width="12" customWidth="1"/>
    <col min="11" max="11" width="19.140625" bestFit="1" customWidth="1"/>
  </cols>
  <sheetData>
    <row r="1" spans="1:19" x14ac:dyDescent="0.2">
      <c r="A1" s="1" t="s">
        <v>15</v>
      </c>
      <c r="B1" s="1"/>
      <c r="C1" s="1"/>
      <c r="D1" s="1"/>
      <c r="E1" s="1"/>
      <c r="F1" s="1"/>
      <c r="G1" s="1"/>
      <c r="H1" s="1"/>
      <c r="I1" s="1"/>
      <c r="K1" t="s">
        <v>51</v>
      </c>
    </row>
    <row r="2" spans="1:19" ht="13.5" thickBo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19" x14ac:dyDescent="0.2">
      <c r="A3" s="2" t="s">
        <v>16</v>
      </c>
      <c r="B3" s="2"/>
      <c r="C3" s="1"/>
      <c r="D3" s="1"/>
      <c r="E3" s="1"/>
      <c r="F3" s="1"/>
      <c r="G3" s="1"/>
      <c r="H3" s="1"/>
      <c r="I3" s="1"/>
      <c r="K3" s="11" t="s">
        <v>52</v>
      </c>
      <c r="L3" s="11"/>
    </row>
    <row r="4" spans="1:19" x14ac:dyDescent="0.2">
      <c r="A4" s="3" t="s">
        <v>17</v>
      </c>
      <c r="B4" s="3">
        <v>0.30571396726955752</v>
      </c>
      <c r="C4" s="1"/>
      <c r="D4" s="1"/>
      <c r="E4" s="1"/>
      <c r="F4" s="1"/>
      <c r="G4" s="1"/>
      <c r="H4" s="1"/>
      <c r="I4" s="1"/>
      <c r="K4" s="8" t="s">
        <v>53</v>
      </c>
      <c r="L4" s="8">
        <v>0.99754102662398436</v>
      </c>
    </row>
    <row r="5" spans="1:19" x14ac:dyDescent="0.2">
      <c r="A5" s="3" t="s">
        <v>18</v>
      </c>
      <c r="B5" s="3">
        <v>9.3461029783692084E-2</v>
      </c>
      <c r="C5" s="1"/>
      <c r="D5" s="1"/>
      <c r="E5" s="1"/>
      <c r="F5" s="1"/>
      <c r="G5" s="1"/>
      <c r="H5" s="1"/>
      <c r="I5" s="1"/>
      <c r="K5" s="8" t="s">
        <v>54</v>
      </c>
      <c r="L5" s="8">
        <v>0.99508809979803259</v>
      </c>
    </row>
    <row r="6" spans="1:19" x14ac:dyDescent="0.2">
      <c r="A6" s="3" t="s">
        <v>19</v>
      </c>
      <c r="B6" s="3">
        <v>4.0135208006262205E-2</v>
      </c>
      <c r="C6" s="1"/>
      <c r="D6" s="1"/>
      <c r="E6" s="1"/>
      <c r="F6" s="1"/>
      <c r="G6" s="1"/>
      <c r="H6" s="1"/>
      <c r="I6" s="1"/>
      <c r="K6" s="8" t="s">
        <v>55</v>
      </c>
      <c r="L6" s="8">
        <v>0.99479916449203454</v>
      </c>
    </row>
    <row r="7" spans="1:19" x14ac:dyDescent="0.2">
      <c r="A7" s="3" t="s">
        <v>20</v>
      </c>
      <c r="B7" s="3">
        <v>3.9471498151517986E-2</v>
      </c>
      <c r="C7" s="1"/>
      <c r="D7" s="1"/>
      <c r="E7" s="1"/>
      <c r="F7" s="1"/>
      <c r="G7" s="1"/>
      <c r="H7" s="1"/>
      <c r="I7" s="1"/>
      <c r="K7" s="8" t="s">
        <v>56</v>
      </c>
      <c r="L7" s="8">
        <v>3.0091708630684824E-3</v>
      </c>
    </row>
    <row r="8" spans="1:19" ht="13.5" thickBot="1" x14ac:dyDescent="0.25">
      <c r="A8" s="4" t="s">
        <v>21</v>
      </c>
      <c r="B8" s="4">
        <v>19</v>
      </c>
      <c r="C8" s="1"/>
      <c r="D8" s="1"/>
      <c r="E8" s="1"/>
      <c r="F8" s="1"/>
      <c r="G8" s="1"/>
      <c r="H8" s="1"/>
      <c r="I8" s="1"/>
      <c r="K8" s="9" t="s">
        <v>57</v>
      </c>
      <c r="L8" s="9">
        <v>19</v>
      </c>
    </row>
    <row r="9" spans="1:19" x14ac:dyDescent="0.2">
      <c r="A9" s="1"/>
      <c r="B9" s="1"/>
      <c r="C9" s="1"/>
      <c r="D9" s="1"/>
      <c r="E9" s="1"/>
      <c r="F9" s="1"/>
      <c r="G9" s="1"/>
      <c r="H9" s="1"/>
      <c r="I9" s="1"/>
    </row>
    <row r="10" spans="1:19" ht="13.5" thickBot="1" x14ac:dyDescent="0.25">
      <c r="A10" s="1" t="s">
        <v>22</v>
      </c>
      <c r="B10" s="1"/>
      <c r="C10" s="1"/>
      <c r="D10" s="1"/>
      <c r="E10" s="1"/>
      <c r="F10" s="1"/>
      <c r="G10" s="1"/>
      <c r="H10" s="1"/>
      <c r="I10" s="1"/>
      <c r="K10" t="s">
        <v>58</v>
      </c>
    </row>
    <row r="11" spans="1:19" x14ac:dyDescent="0.2">
      <c r="A11" s="5"/>
      <c r="B11" s="5" t="s">
        <v>27</v>
      </c>
      <c r="C11" s="5" t="s">
        <v>28</v>
      </c>
      <c r="D11" s="5" t="s">
        <v>29</v>
      </c>
      <c r="E11" s="5" t="s">
        <v>30</v>
      </c>
      <c r="F11" s="5" t="s">
        <v>31</v>
      </c>
      <c r="G11" s="1"/>
      <c r="H11" s="1"/>
      <c r="I11" s="1"/>
      <c r="K11" s="10"/>
      <c r="L11" s="10" t="s">
        <v>63</v>
      </c>
      <c r="M11" s="10" t="s">
        <v>64</v>
      </c>
      <c r="N11" s="10" t="s">
        <v>65</v>
      </c>
      <c r="O11" s="10" t="s">
        <v>30</v>
      </c>
      <c r="P11" s="10" t="s">
        <v>66</v>
      </c>
    </row>
    <row r="12" spans="1:19" x14ac:dyDescent="0.2">
      <c r="A12" s="3" t="s">
        <v>23</v>
      </c>
      <c r="B12" s="3">
        <v>1</v>
      </c>
      <c r="C12" s="3">
        <v>2.7306134557972331E-3</v>
      </c>
      <c r="D12" s="3">
        <v>2.7306134557972331E-3</v>
      </c>
      <c r="E12" s="3">
        <v>1.7526411533567665</v>
      </c>
      <c r="F12" s="3">
        <v>0.2030718554464066</v>
      </c>
      <c r="G12" s="1"/>
      <c r="H12" s="1"/>
      <c r="I12" s="1"/>
      <c r="K12" s="8" t="s">
        <v>59</v>
      </c>
      <c r="L12" s="8">
        <v>1</v>
      </c>
      <c r="M12" s="8">
        <v>3.1185636725487253E-2</v>
      </c>
      <c r="N12" s="8">
        <v>3.1185636725487253E-2</v>
      </c>
      <c r="O12" s="8">
        <v>3443.9823695503833</v>
      </c>
      <c r="P12" s="8">
        <v>4.5384765703746118E-21</v>
      </c>
    </row>
    <row r="13" spans="1:19" x14ac:dyDescent="0.2">
      <c r="A13" s="3" t="s">
        <v>24</v>
      </c>
      <c r="B13" s="3">
        <v>17</v>
      </c>
      <c r="C13" s="3">
        <v>2.6485985827529892E-2</v>
      </c>
      <c r="D13" s="3">
        <v>1.5579991663252878E-3</v>
      </c>
      <c r="E13" s="3"/>
      <c r="F13" s="3"/>
      <c r="G13" s="1"/>
      <c r="H13" s="1"/>
      <c r="I13" s="1"/>
      <c r="K13" s="8" t="s">
        <v>60</v>
      </c>
      <c r="L13" s="8">
        <v>17</v>
      </c>
      <c r="M13" s="8">
        <v>1.5393685781338535E-4</v>
      </c>
      <c r="N13" s="8">
        <v>9.0551092831403142E-6</v>
      </c>
      <c r="O13" s="8"/>
      <c r="P13" s="8"/>
    </row>
    <row r="14" spans="1:19" ht="13.5" thickBot="1" x14ac:dyDescent="0.25">
      <c r="A14" s="4" t="s">
        <v>25</v>
      </c>
      <c r="B14" s="4">
        <v>18</v>
      </c>
      <c r="C14" s="4">
        <v>2.9216599283327125E-2</v>
      </c>
      <c r="D14" s="4"/>
      <c r="E14" s="4"/>
      <c r="F14" s="4"/>
      <c r="G14" s="1"/>
      <c r="H14" s="1"/>
      <c r="I14" s="1"/>
      <c r="K14" s="9" t="s">
        <v>61</v>
      </c>
      <c r="L14" s="9">
        <v>18</v>
      </c>
      <c r="M14" s="9">
        <v>3.1339573583300639E-2</v>
      </c>
      <c r="N14" s="9"/>
      <c r="O14" s="9"/>
      <c r="P14" s="9"/>
    </row>
    <row r="15" spans="1:19" ht="13.5" thickBot="1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9" x14ac:dyDescent="0.2">
      <c r="A16" s="5"/>
      <c r="B16" s="5" t="s">
        <v>32</v>
      </c>
      <c r="C16" s="5" t="s">
        <v>20</v>
      </c>
      <c r="D16" s="5" t="s">
        <v>33</v>
      </c>
      <c r="E16" s="5" t="s">
        <v>34</v>
      </c>
      <c r="F16" s="5" t="s">
        <v>35</v>
      </c>
      <c r="G16" s="5" t="s">
        <v>36</v>
      </c>
      <c r="H16" s="5" t="s">
        <v>37</v>
      </c>
      <c r="I16" s="5" t="s">
        <v>38</v>
      </c>
      <c r="K16" s="10"/>
      <c r="L16" s="10" t="s">
        <v>67</v>
      </c>
      <c r="M16" s="10" t="s">
        <v>56</v>
      </c>
      <c r="N16" s="10" t="s">
        <v>68</v>
      </c>
      <c r="O16" s="10" t="s">
        <v>69</v>
      </c>
      <c r="P16" s="10" t="s">
        <v>70</v>
      </c>
      <c r="Q16" s="10" t="s">
        <v>71</v>
      </c>
      <c r="R16" s="10" t="s">
        <v>72</v>
      </c>
      <c r="S16" s="10" t="s">
        <v>73</v>
      </c>
    </row>
    <row r="17" spans="1:19" x14ac:dyDescent="0.2">
      <c r="A17" s="3" t="s">
        <v>26</v>
      </c>
      <c r="B17" s="3">
        <v>-4.1416885343479784E-4</v>
      </c>
      <c r="C17" s="3">
        <v>9.0766783197605821E-3</v>
      </c>
      <c r="D17" s="3">
        <v>-4.5630002391196613E-2</v>
      </c>
      <c r="E17" s="3">
        <v>0.96413688618625715</v>
      </c>
      <c r="F17" s="3">
        <v>-1.9564312911866381E-2</v>
      </c>
      <c r="G17" s="3">
        <v>1.8735975204996785E-2</v>
      </c>
      <c r="H17" s="3">
        <v>-1.9564312911866381E-2</v>
      </c>
      <c r="I17" s="3">
        <v>1.8735975204996785E-2</v>
      </c>
      <c r="K17" s="8" t="s">
        <v>62</v>
      </c>
      <c r="L17" s="8">
        <v>3.5161409046246025E-2</v>
      </c>
      <c r="M17" s="8">
        <v>7.6758129409214336E-4</v>
      </c>
      <c r="N17" s="8">
        <v>45.808058790480523</v>
      </c>
      <c r="O17" s="8">
        <v>2.9848138068903444E-19</v>
      </c>
      <c r="P17" s="8">
        <v>3.354195408948573E-2</v>
      </c>
      <c r="Q17" s="8">
        <v>3.6780864003006321E-2</v>
      </c>
      <c r="R17" s="8">
        <v>3.354195408948573E-2</v>
      </c>
      <c r="S17" s="8">
        <v>3.6780864003006321E-2</v>
      </c>
    </row>
    <row r="18" spans="1:19" ht="13.5" thickBot="1" x14ac:dyDescent="0.25">
      <c r="A18" s="4" t="s">
        <v>39</v>
      </c>
      <c r="B18" s="6">
        <v>-0.29717805084479793</v>
      </c>
      <c r="C18" s="4">
        <v>0.22447616148651292</v>
      </c>
      <c r="D18" s="4">
        <v>-1.3238735413009683</v>
      </c>
      <c r="E18" s="4">
        <v>0.20307185544640671</v>
      </c>
      <c r="F18" s="4">
        <v>-0.77078201461993623</v>
      </c>
      <c r="G18" s="4">
        <v>0.17642591293034038</v>
      </c>
      <c r="H18" s="4">
        <v>-0.77078201461993623</v>
      </c>
      <c r="I18" s="4">
        <v>0.17642591293034038</v>
      </c>
      <c r="K18" s="9" t="s">
        <v>74</v>
      </c>
      <c r="L18" s="9">
        <v>-1.0111849109478748</v>
      </c>
      <c r="M18" s="9">
        <v>1.723058889074372E-2</v>
      </c>
      <c r="N18" s="9">
        <v>-58.685452793263714</v>
      </c>
      <c r="O18" s="9">
        <v>4.5384765703746118E-21</v>
      </c>
      <c r="P18" s="9">
        <v>-1.0475382754732798</v>
      </c>
      <c r="Q18" s="9">
        <v>-0.97483154642246983</v>
      </c>
      <c r="R18" s="9">
        <v>-1.0475382754732798</v>
      </c>
      <c r="S18" s="9">
        <v>-0.97483154642246983</v>
      </c>
    </row>
    <row r="19" spans="1:1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1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19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9" x14ac:dyDescent="0.2">
      <c r="A22" s="1" t="s">
        <v>40</v>
      </c>
      <c r="B22" s="1"/>
      <c r="C22" s="1"/>
      <c r="D22" s="1"/>
      <c r="E22" s="1"/>
      <c r="F22" s="1"/>
      <c r="G22" s="1"/>
      <c r="H22" s="1"/>
      <c r="I22" s="1"/>
      <c r="K22" t="s">
        <v>75</v>
      </c>
    </row>
    <row r="23" spans="1:19" ht="13.5" thickBot="1" x14ac:dyDescent="0.25">
      <c r="A23" s="1"/>
      <c r="B23" s="1"/>
      <c r="C23" s="1" t="s">
        <v>44</v>
      </c>
      <c r="D23" s="1"/>
      <c r="E23" s="1"/>
      <c r="F23" s="1"/>
      <c r="G23" s="1"/>
      <c r="H23" s="1"/>
      <c r="I23" s="1"/>
    </row>
    <row r="24" spans="1:19" x14ac:dyDescent="0.2">
      <c r="A24" s="5" t="s">
        <v>41</v>
      </c>
      <c r="B24" s="5" t="s">
        <v>42</v>
      </c>
      <c r="C24" s="5" t="s">
        <v>43</v>
      </c>
      <c r="D24" s="1"/>
      <c r="E24" s="1"/>
      <c r="F24" s="1"/>
      <c r="G24" s="1"/>
      <c r="H24" s="1"/>
      <c r="I24" s="1"/>
      <c r="K24" s="10" t="s">
        <v>76</v>
      </c>
      <c r="L24" s="10" t="s">
        <v>77</v>
      </c>
      <c r="M24" s="10" t="s">
        <v>78</v>
      </c>
    </row>
    <row r="25" spans="1:19" x14ac:dyDescent="0.2">
      <c r="A25" s="3">
        <v>1</v>
      </c>
      <c r="B25" s="3">
        <v>-1.5273071395674695E-2</v>
      </c>
      <c r="C25" s="3">
        <v>-4.7269286043253051E-3</v>
      </c>
      <c r="D25" s="1"/>
      <c r="E25" s="1"/>
      <c r="F25" s="1"/>
      <c r="G25" s="1"/>
      <c r="H25" s="1"/>
      <c r="I25" s="1"/>
      <c r="K25" s="8">
        <v>1</v>
      </c>
      <c r="L25" s="8">
        <v>-1.5397836501147719E-2</v>
      </c>
      <c r="M25" s="8">
        <v>-4.6021634988522818E-3</v>
      </c>
    </row>
    <row r="26" spans="1:19" x14ac:dyDescent="0.2">
      <c r="A26" s="3">
        <v>2</v>
      </c>
      <c r="B26" s="3">
        <v>5.5293921634611606E-3</v>
      </c>
      <c r="C26" s="3">
        <v>4.5970607836538842E-2</v>
      </c>
      <c r="D26" s="1"/>
      <c r="E26" s="1"/>
      <c r="F26" s="1"/>
      <c r="G26" s="1"/>
      <c r="H26" s="1"/>
      <c r="I26" s="1"/>
      <c r="K26" s="8">
        <v>2</v>
      </c>
      <c r="L26" s="8">
        <v>5.5385107265203522E-2</v>
      </c>
      <c r="M26" s="8">
        <v>-3.8851072652035176E-3</v>
      </c>
    </row>
    <row r="27" spans="1:19" x14ac:dyDescent="0.2">
      <c r="A27" s="3">
        <v>3</v>
      </c>
      <c r="B27" s="3">
        <v>-1.5718838471941891E-2</v>
      </c>
      <c r="C27" s="3">
        <v>-4.8811615280581096E-3</v>
      </c>
      <c r="D27" s="1"/>
      <c r="E27" s="1"/>
      <c r="F27" s="1"/>
      <c r="G27" s="1"/>
      <c r="H27" s="1"/>
      <c r="I27" s="1"/>
      <c r="K27" s="8">
        <v>3</v>
      </c>
      <c r="L27" s="8">
        <v>-1.6914613867569532E-2</v>
      </c>
      <c r="M27" s="8">
        <v>-3.6853861324304682E-3</v>
      </c>
    </row>
    <row r="28" spans="1:19" x14ac:dyDescent="0.2">
      <c r="A28" s="3">
        <v>4</v>
      </c>
      <c r="B28" s="3">
        <v>5.7076989939680396E-3</v>
      </c>
      <c r="C28" s="3">
        <v>4.7337301006031972E-2</v>
      </c>
      <c r="D28" s="1"/>
      <c r="E28" s="1"/>
      <c r="F28" s="1"/>
      <c r="G28" s="1"/>
      <c r="H28" s="1"/>
      <c r="I28" s="1"/>
      <c r="K28" s="8">
        <v>4</v>
      </c>
      <c r="L28" s="8">
        <v>5.5991818211772244E-2</v>
      </c>
      <c r="M28" s="8">
        <v>-2.9468182117722355E-3</v>
      </c>
    </row>
    <row r="29" spans="1:19" x14ac:dyDescent="0.2">
      <c r="A29" s="3">
        <v>5</v>
      </c>
      <c r="B29" s="3">
        <v>-1.6177978560497106E-2</v>
      </c>
      <c r="C29" s="3">
        <v>-5.0400214395028946E-3</v>
      </c>
      <c r="D29" s="1"/>
      <c r="E29" s="1"/>
      <c r="F29" s="1"/>
      <c r="G29" s="1"/>
      <c r="H29" s="1"/>
      <c r="I29" s="1"/>
      <c r="K29" s="8">
        <v>5</v>
      </c>
      <c r="L29" s="8">
        <v>-1.8476894554984004E-2</v>
      </c>
      <c r="M29" s="8">
        <v>-2.7411054450159969E-3</v>
      </c>
    </row>
    <row r="30" spans="1:19" x14ac:dyDescent="0.2">
      <c r="A30" s="3">
        <v>6</v>
      </c>
      <c r="B30" s="3">
        <v>5.8913550293901249E-3</v>
      </c>
      <c r="C30" s="3">
        <v>4.8744994970609884E-2</v>
      </c>
      <c r="D30" s="1"/>
      <c r="E30" s="1"/>
      <c r="F30" s="1"/>
      <c r="G30" s="1"/>
      <c r="H30" s="1"/>
      <c r="I30" s="1"/>
      <c r="K30" s="8">
        <v>6</v>
      </c>
      <c r="L30" s="8">
        <v>5.6616730486738029E-2</v>
      </c>
      <c r="M30" s="8">
        <v>-1.9803804867380218E-3</v>
      </c>
    </row>
    <row r="31" spans="1:19" x14ac:dyDescent="0.2">
      <c r="A31" s="3">
        <v>7</v>
      </c>
      <c r="B31" s="3">
        <v>-1.6650892851708975E-2</v>
      </c>
      <c r="C31" s="3">
        <v>-5.2036471482910275E-3</v>
      </c>
      <c r="D31" s="1"/>
      <c r="E31" s="1"/>
      <c r="F31" s="1"/>
      <c r="G31" s="1"/>
      <c r="H31" s="1"/>
      <c r="I31" s="1"/>
      <c r="K31" s="8">
        <v>7</v>
      </c>
      <c r="L31" s="8">
        <v>-2.00860436630209E-2</v>
      </c>
      <c r="M31" s="8">
        <v>-1.7684963369791022E-3</v>
      </c>
    </row>
    <row r="32" spans="1:19" x14ac:dyDescent="0.2">
      <c r="A32" s="3">
        <v>8</v>
      </c>
      <c r="B32" s="3">
        <v>6.080520745874873E-3</v>
      </c>
      <c r="C32" s="3">
        <v>5.0194919754125135E-2</v>
      </c>
      <c r="D32" s="1"/>
      <c r="E32" s="1"/>
      <c r="F32" s="1"/>
      <c r="G32" s="1"/>
      <c r="H32" s="1"/>
      <c r="I32" s="1"/>
      <c r="K32" s="8">
        <v>8</v>
      </c>
      <c r="L32" s="8">
        <v>5.7260390129952793E-2</v>
      </c>
      <c r="M32" s="8">
        <v>-9.8494962995278323E-4</v>
      </c>
    </row>
    <row r="33" spans="1:13" x14ac:dyDescent="0.2">
      <c r="A33" s="3">
        <v>9</v>
      </c>
      <c r="B33" s="3">
        <v>-1.7137994571657201E-2</v>
      </c>
      <c r="C33" s="3">
        <v>-5.3721816283428016E-3</v>
      </c>
      <c r="D33" s="1"/>
      <c r="E33" s="1"/>
      <c r="F33" s="1"/>
      <c r="G33" s="1"/>
      <c r="H33" s="1"/>
      <c r="I33" s="1"/>
      <c r="K33" s="8">
        <v>9</v>
      </c>
      <c r="L33" s="8">
        <v>-2.174346724429891E-2</v>
      </c>
      <c r="M33" s="8">
        <v>-7.6670895570109254E-4</v>
      </c>
    </row>
    <row r="34" spans="1:13" x14ac:dyDescent="0.2">
      <c r="A34" s="3">
        <v>10</v>
      </c>
      <c r="B34" s="3">
        <v>6.2753614338541628E-3</v>
      </c>
      <c r="C34" s="3">
        <v>5.1688342281145848E-2</v>
      </c>
      <c r="D34" s="1"/>
      <c r="E34" s="1"/>
      <c r="F34" s="1"/>
      <c r="G34" s="1"/>
      <c r="H34" s="1"/>
      <c r="I34" s="1"/>
      <c r="K34" s="8">
        <v>10</v>
      </c>
      <c r="L34" s="8">
        <v>5.7923359562464E-2</v>
      </c>
      <c r="M34" s="8">
        <v>4.0344152536009315E-5</v>
      </c>
    </row>
    <row r="35" spans="1:13" x14ac:dyDescent="0.2">
      <c r="A35" s="3">
        <v>11</v>
      </c>
      <c r="B35" s="3">
        <v>-1.7639709343203872E-2</v>
      </c>
      <c r="C35" s="3">
        <v>-5.54577214279613E-3</v>
      </c>
      <c r="D35" s="1"/>
      <c r="E35" s="1"/>
      <c r="F35" s="1"/>
      <c r="G35" s="1"/>
      <c r="H35" s="1"/>
      <c r="I35" s="1"/>
      <c r="K35" s="8">
        <v>11</v>
      </c>
      <c r="L35" s="8">
        <v>-2.3450613533015259E-2</v>
      </c>
      <c r="M35" s="8">
        <v>2.6513204701525753E-4</v>
      </c>
    </row>
    <row r="36" spans="1:13" x14ac:dyDescent="0.2">
      <c r="A36" s="3">
        <v>12</v>
      </c>
      <c r="B36" s="3">
        <v>6.4760473424728317E-3</v>
      </c>
      <c r="C36" s="3">
        <v>5.322656748397718E-2</v>
      </c>
      <c r="D36" s="1"/>
      <c r="E36" s="1"/>
      <c r="F36" s="1"/>
      <c r="G36" s="1"/>
      <c r="H36" s="1"/>
      <c r="I36" s="1"/>
      <c r="K36" s="8">
        <v>12</v>
      </c>
      <c r="L36" s="8">
        <v>5.8606218077950537E-2</v>
      </c>
      <c r="M36" s="8">
        <v>1.0963967484994772E-3</v>
      </c>
    </row>
    <row r="37" spans="1:13" x14ac:dyDescent="0.2">
      <c r="A37" s="3">
        <v>13</v>
      </c>
      <c r="B37" s="3">
        <v>-1.8156475557896946E-2</v>
      </c>
      <c r="C37" s="3">
        <v>-5.7245703726830563E-3</v>
      </c>
      <c r="D37" s="1"/>
      <c r="E37" s="1"/>
      <c r="F37" s="1"/>
      <c r="G37" s="1"/>
      <c r="H37" s="1"/>
      <c r="I37" s="1"/>
      <c r="K37" s="8">
        <v>13</v>
      </c>
      <c r="L37" s="8">
        <v>-2.5208974210393101E-2</v>
      </c>
      <c r="M37" s="8">
        <v>1.3279282798130988E-3</v>
      </c>
    </row>
    <row r="38" spans="1:13" x14ac:dyDescent="0.2">
      <c r="A38" s="3">
        <v>14</v>
      </c>
      <c r="B38" s="3">
        <v>6.68275382835006E-3</v>
      </c>
      <c r="C38" s="3">
        <v>-4.7882753828350062E-2</v>
      </c>
      <c r="D38" s="1"/>
      <c r="E38" s="1"/>
      <c r="F38" s="1"/>
      <c r="G38" s="1"/>
      <c r="H38" s="1"/>
      <c r="I38" s="1"/>
      <c r="K38" s="8">
        <v>14</v>
      </c>
      <c r="L38" s="8">
        <v>5.9309562348901668E-2</v>
      </c>
      <c r="M38" s="8">
        <v>2.1841309223418481E-3</v>
      </c>
    </row>
    <row r="39" spans="1:13" x14ac:dyDescent="0.2">
      <c r="A39" s="3">
        <v>15</v>
      </c>
      <c r="B39" s="3">
        <v>1.1829566841370877E-2</v>
      </c>
      <c r="C39" s="3">
        <v>-3.6427044149868283E-2</v>
      </c>
      <c r="D39" s="1"/>
      <c r="E39" s="1"/>
      <c r="F39" s="1"/>
      <c r="G39" s="1"/>
      <c r="H39" s="1"/>
      <c r="I39" s="1"/>
      <c r="K39" s="8">
        <v>15</v>
      </c>
      <c r="L39" s="8">
        <v>-2.7020085708092278E-2</v>
      </c>
      <c r="M39" s="8">
        <v>2.4226083995948743E-3</v>
      </c>
    </row>
    <row r="40" spans="1:13" x14ac:dyDescent="0.2">
      <c r="A40" s="3">
        <v>16</v>
      </c>
      <c r="B40" s="3">
        <v>6.8956615088036069E-3</v>
      </c>
      <c r="C40" s="3">
        <v>-4.9331661508803609E-2</v>
      </c>
      <c r="D40" s="1"/>
      <c r="E40" s="1"/>
      <c r="F40" s="1"/>
      <c r="G40" s="1"/>
      <c r="H40" s="1"/>
      <c r="I40" s="1"/>
      <c r="K40" s="8">
        <v>16</v>
      </c>
      <c r="L40" s="8">
        <v>6.0034006947981347E-2</v>
      </c>
      <c r="M40" s="8">
        <v>3.3044971213994773E-3</v>
      </c>
    </row>
    <row r="41" spans="1:13" x14ac:dyDescent="0.2">
      <c r="A41" s="3">
        <v>17</v>
      </c>
      <c r="B41" s="3">
        <v>1.2196878912215048E-2</v>
      </c>
      <c r="C41" s="3">
        <v>-3.7532280539967378E-2</v>
      </c>
      <c r="D41" s="1"/>
      <c r="E41" s="1"/>
      <c r="F41" s="1"/>
      <c r="G41" s="1"/>
      <c r="H41" s="1"/>
      <c r="I41" s="1"/>
      <c r="K41" s="8">
        <v>17</v>
      </c>
      <c r="L41" s="8">
        <v>-2.8885530550722432E-2</v>
      </c>
      <c r="M41" s="8">
        <v>3.5501289229701062E-3</v>
      </c>
    </row>
    <row r="42" spans="1:13" x14ac:dyDescent="0.2">
      <c r="A42" s="3">
        <v>18</v>
      </c>
      <c r="B42" s="3">
        <v>7.1149564196707586E-3</v>
      </c>
      <c r="C42" s="3">
        <v>-5.0824036419670759E-2</v>
      </c>
      <c r="D42" s="1"/>
      <c r="E42" s="1"/>
      <c r="F42" s="1"/>
      <c r="G42" s="1"/>
      <c r="H42" s="1"/>
      <c r="I42" s="1"/>
      <c r="K42" s="8">
        <v>18</v>
      </c>
      <c r="L42" s="8">
        <v>6.0780184885033402E-2</v>
      </c>
      <c r="M42" s="8">
        <v>4.4584743064288515E-3</v>
      </c>
    </row>
    <row r="43" spans="1:13" ht="13.5" thickBot="1" x14ac:dyDescent="0.25">
      <c r="A43" s="4">
        <v>19</v>
      </c>
      <c r="B43" s="4">
        <v>1.2575210345184544E-2</v>
      </c>
      <c r="C43" s="4">
        <v>-3.8670674021769436E-2</v>
      </c>
      <c r="D43" s="1"/>
      <c r="E43" s="1"/>
      <c r="F43" s="1"/>
      <c r="G43" s="1"/>
      <c r="H43" s="1"/>
      <c r="I43" s="1"/>
      <c r="K43" s="9">
        <v>19</v>
      </c>
      <c r="L43" s="9">
        <v>-3.0806938738631481E-2</v>
      </c>
      <c r="M43" s="9">
        <v>4.7114750620465863E-3</v>
      </c>
    </row>
    <row r="45" spans="1:13" x14ac:dyDescent="0.2">
      <c r="C45" s="1">
        <f>AVERAGE(C25:C43)</f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Grafici</vt:lpstr>
      </vt:variant>
      <vt:variant>
        <vt:i4>2</vt:i4>
      </vt:variant>
    </vt:vector>
  </HeadingPairs>
  <TitlesOfParts>
    <vt:vector size="4" baseType="lpstr">
      <vt:lpstr>dati</vt:lpstr>
      <vt:lpstr>regressione</vt:lpstr>
      <vt:lpstr>Prezzo</vt:lpstr>
      <vt:lpstr>Dispersione</vt:lpstr>
    </vt:vector>
  </TitlesOfParts>
  <Company>UCSC Milano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giovanni.petrella</dc:creator>
  <cp:lastModifiedBy>utente</cp:lastModifiedBy>
  <dcterms:created xsi:type="dcterms:W3CDTF">2007-10-25T10:12:14Z</dcterms:created>
  <dcterms:modified xsi:type="dcterms:W3CDTF">2012-10-24T15:09:16Z</dcterms:modified>
</cp:coreProperties>
</file>