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prospetto riepilogo" sheetId="1" r:id="rId1"/>
    <sheet name="valutazione alternative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E10" i="1" l="1"/>
  <c r="D10" i="1"/>
  <c r="C10" i="1"/>
  <c r="E9" i="1"/>
  <c r="D9" i="1"/>
  <c r="C9" i="1"/>
  <c r="E6" i="1"/>
  <c r="E7" i="1"/>
  <c r="D7" i="1"/>
  <c r="C7" i="1"/>
  <c r="H13" i="2"/>
  <c r="H10" i="2"/>
  <c r="H8" i="2"/>
  <c r="H2" i="2"/>
  <c r="D6" i="1"/>
  <c r="E19" i="2"/>
  <c r="E17" i="2"/>
  <c r="E14" i="2"/>
  <c r="E15" i="2"/>
  <c r="E11" i="2"/>
  <c r="E8" i="2"/>
  <c r="E2" i="2"/>
  <c r="C6" i="1"/>
  <c r="B8" i="2"/>
  <c r="B15" i="2"/>
  <c r="B2" i="2"/>
  <c r="B4" i="1"/>
  <c r="B6" i="1" s="1"/>
  <c r="B17" i="2" l="1"/>
  <c r="B19" i="2" s="1"/>
</calcChain>
</file>

<file path=xl/sharedStrings.xml><?xml version="1.0" encoding="utf-8"?>
<sst xmlns="http://schemas.openxmlformats.org/spreadsheetml/2006/main" count="58" uniqueCount="30">
  <si>
    <t>Attuale</t>
  </si>
  <si>
    <t>Responsabile</t>
  </si>
  <si>
    <t>Operai</t>
  </si>
  <si>
    <t>Canone locazione</t>
  </si>
  <si>
    <t>Detersivi e mat.cons.</t>
  </si>
  <si>
    <t>Sauna</t>
  </si>
  <si>
    <t>Massaggiatrici</t>
  </si>
  <si>
    <t>Risultato differenziale I anno</t>
  </si>
  <si>
    <t>Ghini</t>
  </si>
  <si>
    <t>Costi beauty center</t>
  </si>
  <si>
    <t>Solarim</t>
  </si>
  <si>
    <t>Totale costi emergenti</t>
  </si>
  <si>
    <t>Costi cessanti</t>
  </si>
  <si>
    <t>Materiale di consumo</t>
  </si>
  <si>
    <t>Totale costi cessanti</t>
  </si>
  <si>
    <t>Risultato differenziale</t>
  </si>
  <si>
    <t>Ricavi dismissione</t>
  </si>
  <si>
    <t>Costi emergenti lavanderia</t>
  </si>
  <si>
    <t>Risultato differenziale (maggiori costi)</t>
  </si>
  <si>
    <t>Martini</t>
  </si>
  <si>
    <t>Costi emergenti foresteria</t>
  </si>
  <si>
    <t>Ristrutturazioni</t>
  </si>
  <si>
    <t>Personale portineria</t>
  </si>
  <si>
    <t>Ricavi emergenti foresteria</t>
  </si>
  <si>
    <t>Lotti</t>
  </si>
  <si>
    <t>costi emergenti I anno</t>
  </si>
  <si>
    <t>Ricavi emergenti I anno</t>
  </si>
  <si>
    <t>Risultato I anno (totale costi)</t>
  </si>
  <si>
    <t>Totale costi annui</t>
  </si>
  <si>
    <t>Risultato differenziale Hp secondo 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</si>
</sst>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165" fontId="2" fillId="0" borderId="0" xfId="1" applyNumberFormat="1" applyFont="1" applyAlignment="1">
      <alignment horizontal="center"/>
    </xf>
    <xf numFmtId="165" fontId="2" fillId="0" borderId="0" xfId="1" applyNumberFormat="1" applyFont="1"/>
    <xf numFmtId="165" fontId="3" fillId="0" borderId="0" xfId="1" applyNumberFormat="1" applyFont="1"/>
    <xf numFmtId="0" fontId="3" fillId="0" borderId="0" xfId="0" applyFont="1"/>
    <xf numFmtId="0" fontId="4" fillId="0" borderId="0" xfId="0" applyFont="1"/>
    <xf numFmtId="165" fontId="4" fillId="0" borderId="0" xfId="1" applyNumberFormat="1" applyFont="1"/>
    <xf numFmtId="165" fontId="2" fillId="0" borderId="0" xfId="1" applyNumberFormat="1" applyFont="1" applyAlignment="1">
      <alignment horizontal="center"/>
    </xf>
    <xf numFmtId="165" fontId="2" fillId="0" borderId="0" xfId="0" applyNumberFormat="1" applyFont="1"/>
    <xf numFmtId="165" fontId="4" fillId="0" borderId="0" xfId="0" applyNumberFormat="1" applyFont="1"/>
    <xf numFmtId="165" fontId="3" fillId="2" borderId="0" xfId="1" applyNumberFormat="1" applyFont="1" applyFill="1"/>
    <xf numFmtId="165" fontId="2" fillId="2" borderId="0" xfId="1" applyNumberFormat="1" applyFont="1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120" zoomScaleNormal="120" workbookViewId="0"/>
  </sheetViews>
  <sheetFormatPr defaultColWidth="26.85546875" defaultRowHeight="26.25" x14ac:dyDescent="0.4"/>
  <cols>
    <col min="1" max="1" width="47.28515625" style="1" bestFit="1" customWidth="1"/>
    <col min="2" max="5" width="26.85546875" style="3"/>
    <col min="6" max="16384" width="26.85546875" style="1"/>
  </cols>
  <sheetData>
    <row r="1" spans="1:5" x14ac:dyDescent="0.4">
      <c r="B1" s="2" t="s">
        <v>0</v>
      </c>
      <c r="C1" s="3" t="s">
        <v>8</v>
      </c>
      <c r="D1" s="3" t="s">
        <v>19</v>
      </c>
      <c r="E1" s="3" t="s">
        <v>24</v>
      </c>
    </row>
    <row r="2" spans="1:5" x14ac:dyDescent="0.4">
      <c r="A2" s="1" t="s">
        <v>1</v>
      </c>
      <c r="B2" s="3">
        <v>35000</v>
      </c>
    </row>
    <row r="3" spans="1:5" x14ac:dyDescent="0.4">
      <c r="A3" s="1" t="s">
        <v>2</v>
      </c>
      <c r="B3" s="3">
        <v>40000</v>
      </c>
    </row>
    <row r="4" spans="1:5" x14ac:dyDescent="0.4">
      <c r="A4" s="1" t="s">
        <v>3</v>
      </c>
      <c r="B4" s="3">
        <f>4500*12</f>
        <v>54000</v>
      </c>
    </row>
    <row r="5" spans="1:5" x14ac:dyDescent="0.4">
      <c r="A5" s="1" t="s">
        <v>4</v>
      </c>
      <c r="B5" s="3">
        <v>8000</v>
      </c>
    </row>
    <row r="6" spans="1:5" x14ac:dyDescent="0.4">
      <c r="A6" s="1" t="s">
        <v>28</v>
      </c>
      <c r="B6" s="3">
        <f>SUM(B2:B5)</f>
        <v>137000</v>
      </c>
      <c r="C6" s="4">
        <f>B6+'valutazione alternative'!B17</f>
        <v>270250</v>
      </c>
      <c r="D6" s="4">
        <f>B6+'valutazione alternative'!E17</f>
        <v>219750</v>
      </c>
      <c r="E6" s="11">
        <f>B6+'valutazione alternative'!H10</f>
        <v>130750</v>
      </c>
    </row>
    <row r="7" spans="1:5" x14ac:dyDescent="0.4">
      <c r="A7" s="1" t="s">
        <v>27</v>
      </c>
      <c r="C7" s="3">
        <f>'valutazione alternative'!B19+B6</f>
        <v>200250</v>
      </c>
      <c r="D7" s="3">
        <f>B6+'valutazione alternative'!E19</f>
        <v>149750</v>
      </c>
      <c r="E7" s="3">
        <f>B6+'valutazione alternative'!H13</f>
        <v>75750</v>
      </c>
    </row>
    <row r="9" spans="1:5" x14ac:dyDescent="0.4">
      <c r="A9" s="1" t="s">
        <v>15</v>
      </c>
      <c r="C9" s="3">
        <f>'valutazione alternative'!B17</f>
        <v>133250</v>
      </c>
      <c r="D9" s="3">
        <f>'valutazione alternative'!E17</f>
        <v>82750</v>
      </c>
      <c r="E9" s="12">
        <f>'valutazione alternative'!H10</f>
        <v>-6250</v>
      </c>
    </row>
    <row r="10" spans="1:5" x14ac:dyDescent="0.4">
      <c r="A10" s="1" t="s">
        <v>29</v>
      </c>
      <c r="C10" s="3">
        <f>C9-10750</f>
        <v>122500</v>
      </c>
      <c r="D10" s="3">
        <f>D9-10750</f>
        <v>72000</v>
      </c>
      <c r="E10" s="3">
        <f>E9-10750</f>
        <v>-17000</v>
      </c>
    </row>
    <row r="14" spans="1:5" x14ac:dyDescent="0.4">
      <c r="A14"/>
      <c r="B14"/>
    </row>
    <row r="15" spans="1:5" x14ac:dyDescent="0.4">
      <c r="A15"/>
      <c r="B15"/>
    </row>
    <row r="16" spans="1:5" x14ac:dyDescent="0.4">
      <c r="A16"/>
      <c r="B16"/>
    </row>
    <row r="17" spans="1:2" x14ac:dyDescent="0.4">
      <c r="A17"/>
      <c r="B17"/>
    </row>
    <row r="18" spans="1:2" x14ac:dyDescent="0.4">
      <c r="A18"/>
      <c r="B18"/>
    </row>
    <row r="19" spans="1:2" x14ac:dyDescent="0.4">
      <c r="A19"/>
      <c r="B19"/>
    </row>
    <row r="20" spans="1:2" x14ac:dyDescent="0.4">
      <c r="A20"/>
      <c r="B20"/>
    </row>
    <row r="21" spans="1:2" x14ac:dyDescent="0.4">
      <c r="A21"/>
      <c r="B21"/>
    </row>
    <row r="22" spans="1:2" x14ac:dyDescent="0.4">
      <c r="A22"/>
      <c r="B22"/>
    </row>
    <row r="23" spans="1:2" x14ac:dyDescent="0.4">
      <c r="A23"/>
      <c r="B23"/>
    </row>
    <row r="24" spans="1:2" x14ac:dyDescent="0.4">
      <c r="A24"/>
      <c r="B24"/>
    </row>
    <row r="25" spans="1:2" x14ac:dyDescent="0.4">
      <c r="A25"/>
      <c r="B25"/>
    </row>
    <row r="26" spans="1:2" x14ac:dyDescent="0.4">
      <c r="A26"/>
      <c r="B26"/>
    </row>
    <row r="27" spans="1:2" x14ac:dyDescent="0.4">
      <c r="A27"/>
      <c r="B27"/>
    </row>
    <row r="28" spans="1:2" x14ac:dyDescent="0.4">
      <c r="A28"/>
      <c r="B28"/>
    </row>
    <row r="29" spans="1:2" x14ac:dyDescent="0.4">
      <c r="A29"/>
      <c r="B29"/>
    </row>
    <row r="30" spans="1:2" x14ac:dyDescent="0.4">
      <c r="A30"/>
      <c r="B3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22" sqref="B22"/>
    </sheetView>
  </sheetViews>
  <sheetFormatPr defaultRowHeight="26.25" x14ac:dyDescent="0.4"/>
  <cols>
    <col min="1" max="1" width="62.140625" style="1" bestFit="1" customWidth="1"/>
    <col min="2" max="2" width="17" style="3" bestFit="1" customWidth="1"/>
    <col min="3" max="3" width="2.7109375" style="1" customWidth="1"/>
    <col min="4" max="4" width="62.140625" style="1" bestFit="1" customWidth="1"/>
    <col min="5" max="5" width="17" style="3" bestFit="1" customWidth="1"/>
    <col min="6" max="6" width="4.7109375" style="1" customWidth="1"/>
    <col min="7" max="7" width="62.140625" style="1" bestFit="1" customWidth="1"/>
    <col min="8" max="8" width="17" style="3" bestFit="1" customWidth="1"/>
    <col min="9" max="16384" width="9.140625" style="1"/>
  </cols>
  <sheetData>
    <row r="1" spans="1:8" x14ac:dyDescent="0.4">
      <c r="A1" s="8" t="s">
        <v>8</v>
      </c>
      <c r="B1" s="8"/>
      <c r="D1" s="8" t="s">
        <v>19</v>
      </c>
      <c r="E1" s="8"/>
      <c r="G1" s="8" t="s">
        <v>24</v>
      </c>
      <c r="H1" s="8"/>
    </row>
    <row r="2" spans="1:8" x14ac:dyDescent="0.4">
      <c r="A2" s="6" t="s">
        <v>17</v>
      </c>
      <c r="B2" s="3">
        <f>25*5230</f>
        <v>130750</v>
      </c>
      <c r="D2" s="6" t="s">
        <v>17</v>
      </c>
      <c r="E2" s="3">
        <f>25*5230</f>
        <v>130750</v>
      </c>
      <c r="G2" s="6" t="s">
        <v>17</v>
      </c>
      <c r="H2" s="3">
        <f>25*5230</f>
        <v>130750</v>
      </c>
    </row>
    <row r="3" spans="1:8" x14ac:dyDescent="0.4">
      <c r="A3" s="1" t="s">
        <v>9</v>
      </c>
      <c r="D3" s="1" t="s">
        <v>12</v>
      </c>
      <c r="F3" s="9"/>
      <c r="G3" s="1" t="s">
        <v>12</v>
      </c>
    </row>
    <row r="4" spans="1:8" x14ac:dyDescent="0.4">
      <c r="A4" s="1" t="s">
        <v>10</v>
      </c>
      <c r="B4" s="3">
        <v>5000</v>
      </c>
      <c r="D4" s="1" t="s">
        <v>1</v>
      </c>
      <c r="E4" s="3">
        <v>35000</v>
      </c>
      <c r="F4" s="9"/>
      <c r="G4" s="1" t="s">
        <v>1</v>
      </c>
      <c r="H4" s="3">
        <v>35000</v>
      </c>
    </row>
    <row r="5" spans="1:8" x14ac:dyDescent="0.4">
      <c r="A5" s="1" t="s">
        <v>5</v>
      </c>
      <c r="B5" s="3">
        <v>10500</v>
      </c>
      <c r="D5" s="1" t="s">
        <v>2</v>
      </c>
      <c r="E5" s="3">
        <v>40000</v>
      </c>
      <c r="F5" s="9"/>
      <c r="G5" s="1" t="s">
        <v>2</v>
      </c>
      <c r="H5" s="3">
        <v>40000</v>
      </c>
    </row>
    <row r="6" spans="1:8" x14ac:dyDescent="0.4">
      <c r="A6" s="1" t="s">
        <v>3</v>
      </c>
      <c r="B6" s="3">
        <v>54000</v>
      </c>
      <c r="D6" s="1" t="s">
        <v>3</v>
      </c>
      <c r="E6" s="3">
        <v>54000</v>
      </c>
      <c r="F6" s="9"/>
      <c r="G6" s="1" t="s">
        <v>3</v>
      </c>
      <c r="H6" s="3">
        <v>54000</v>
      </c>
    </row>
    <row r="7" spans="1:8" x14ac:dyDescent="0.4">
      <c r="A7" s="1" t="s">
        <v>6</v>
      </c>
      <c r="B7" s="3">
        <v>70000</v>
      </c>
      <c r="D7" s="1" t="s">
        <v>13</v>
      </c>
      <c r="E7" s="3">
        <v>8000</v>
      </c>
      <c r="G7" s="1" t="s">
        <v>13</v>
      </c>
      <c r="H7" s="3">
        <v>8000</v>
      </c>
    </row>
    <row r="8" spans="1:8" x14ac:dyDescent="0.4">
      <c r="A8" s="6" t="s">
        <v>11</v>
      </c>
      <c r="B8" s="7">
        <f>SUM(B2:B7)</f>
        <v>270250</v>
      </c>
      <c r="D8" s="6" t="s">
        <v>14</v>
      </c>
      <c r="E8" s="7">
        <f>SUM(E4:E7)</f>
        <v>137000</v>
      </c>
      <c r="G8" s="6" t="s">
        <v>14</v>
      </c>
      <c r="H8" s="7">
        <f>SUM(H4:H7)</f>
        <v>137000</v>
      </c>
    </row>
    <row r="10" spans="1:8" x14ac:dyDescent="0.4">
      <c r="A10" s="1" t="s">
        <v>12</v>
      </c>
      <c r="D10" s="1" t="s">
        <v>20</v>
      </c>
      <c r="G10" s="1" t="s">
        <v>15</v>
      </c>
      <c r="H10" s="3">
        <f>H2-H8</f>
        <v>-6250</v>
      </c>
    </row>
    <row r="11" spans="1:8" x14ac:dyDescent="0.4">
      <c r="A11" s="1" t="s">
        <v>1</v>
      </c>
      <c r="B11" s="3">
        <v>35000</v>
      </c>
      <c r="D11" s="1" t="s">
        <v>21</v>
      </c>
      <c r="E11" s="3">
        <f>250000/5</f>
        <v>50000</v>
      </c>
      <c r="G11" s="1" t="s">
        <v>25</v>
      </c>
      <c r="H11" s="3">
        <v>15000</v>
      </c>
    </row>
    <row r="12" spans="1:8" x14ac:dyDescent="0.4">
      <c r="A12" s="1" t="s">
        <v>2</v>
      </c>
      <c r="B12" s="3">
        <v>40000</v>
      </c>
      <c r="D12" s="1" t="s">
        <v>22</v>
      </c>
      <c r="E12" s="3">
        <v>25000</v>
      </c>
      <c r="G12" s="1" t="s">
        <v>26</v>
      </c>
      <c r="H12" s="3">
        <v>70000</v>
      </c>
    </row>
    <row r="13" spans="1:8" x14ac:dyDescent="0.4">
      <c r="A13" s="1" t="s">
        <v>3</v>
      </c>
      <c r="B13" s="3">
        <v>54000</v>
      </c>
      <c r="D13" s="1" t="s">
        <v>3</v>
      </c>
      <c r="E13" s="3">
        <v>54000</v>
      </c>
      <c r="G13" s="1" t="s">
        <v>7</v>
      </c>
      <c r="H13" s="3">
        <f>H10+H11-H12</f>
        <v>-61250</v>
      </c>
    </row>
    <row r="14" spans="1:8" x14ac:dyDescent="0.4">
      <c r="A14" s="1" t="s">
        <v>13</v>
      </c>
      <c r="B14" s="3">
        <v>8000</v>
      </c>
      <c r="D14" s="6" t="s">
        <v>11</v>
      </c>
      <c r="E14" s="10">
        <f>SUM(E11:E13)</f>
        <v>129000</v>
      </c>
      <c r="G14" s="6"/>
      <c r="H14" s="10"/>
    </row>
    <row r="15" spans="1:8" x14ac:dyDescent="0.4">
      <c r="A15" s="6" t="s">
        <v>14</v>
      </c>
      <c r="B15" s="7">
        <f>SUM(B11:B14)</f>
        <v>137000</v>
      </c>
      <c r="D15" s="6" t="s">
        <v>23</v>
      </c>
      <c r="E15" s="7">
        <f>1000*4*10</f>
        <v>40000</v>
      </c>
      <c r="G15" s="6"/>
      <c r="H15" s="7"/>
    </row>
    <row r="17" spans="1:8" x14ac:dyDescent="0.4">
      <c r="A17" s="5" t="s">
        <v>18</v>
      </c>
      <c r="B17" s="4">
        <f>B8-B15</f>
        <v>133250</v>
      </c>
      <c r="D17" s="5" t="s">
        <v>18</v>
      </c>
      <c r="E17" s="4">
        <f>E2-E8+E14-E15</f>
        <v>82750</v>
      </c>
      <c r="G17" s="5"/>
      <c r="H17" s="4"/>
    </row>
    <row r="18" spans="1:8" x14ac:dyDescent="0.4">
      <c r="A18" s="1" t="s">
        <v>16</v>
      </c>
      <c r="B18" s="3">
        <v>70000</v>
      </c>
      <c r="D18" s="1" t="s">
        <v>16</v>
      </c>
      <c r="E18" s="3">
        <v>70000</v>
      </c>
    </row>
    <row r="19" spans="1:8" x14ac:dyDescent="0.4">
      <c r="A19" s="1" t="s">
        <v>7</v>
      </c>
      <c r="B19" s="3">
        <f>B17-B18</f>
        <v>63250</v>
      </c>
      <c r="D19" s="1" t="s">
        <v>7</v>
      </c>
      <c r="E19" s="3">
        <f>E17-E18</f>
        <v>12750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prospetto riepilogo</vt:lpstr>
      <vt:lpstr>valutazione alternative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2014-04-15T14:14:29Z</dcterms:created>
  <dcterms:modified xsi:type="dcterms:W3CDTF">2014-04-15T15:22:53Z</dcterms:modified>
</cp:coreProperties>
</file>